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rma de citar" sheetId="14" r:id="rId1"/>
    <sheet name="Cañon" sheetId="1" r:id="rId2"/>
    <sheet name="Danta" sheetId="2" r:id="rId3"/>
    <sheet name="Embarcadero" sheetId="3" r:id="rId4"/>
    <sheet name="Humedal Lacanja" sheetId="4" r:id="rId5"/>
    <sheet name="Ixcan" sheetId="5" r:id="rId6"/>
    <sheet name="Jose" sheetId="6" r:id="rId7"/>
    <sheet name="Lacanja" sheetId="7" r:id="rId8"/>
    <sheet name="Lagarto" sheetId="8" r:id="rId9"/>
    <sheet name="Manzanares" sheetId="9" r:id="rId10"/>
    <sheet name="Miranda" sheetId="10" r:id="rId11"/>
    <sheet name="Puerto rico" sheetId="11" r:id="rId12"/>
    <sheet name="San Pablo" sheetId="12" r:id="rId13"/>
    <sheet name="Tzendales" sheetId="13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29" i="3" l="1"/>
  <c r="AS29" i="3"/>
  <c r="AQ29" i="3"/>
  <c r="AO29" i="3"/>
  <c r="AN29" i="3"/>
  <c r="AM29" i="3"/>
  <c r="AR29" i="3" s="1"/>
  <c r="AX13" i="3" s="1"/>
  <c r="AL29" i="3"/>
  <c r="AO28" i="3"/>
  <c r="AN28" i="3"/>
  <c r="AM28" i="3"/>
  <c r="AL28" i="3"/>
  <c r="AO27" i="3"/>
  <c r="AN27" i="3"/>
  <c r="AS24" i="3" s="1"/>
  <c r="AY12" i="3" s="1"/>
  <c r="AM27" i="3"/>
  <c r="AL27" i="3"/>
  <c r="AO26" i="3"/>
  <c r="AN26" i="3"/>
  <c r="AM26" i="3"/>
  <c r="AL26" i="3"/>
  <c r="AO25" i="3"/>
  <c r="AN25" i="3"/>
  <c r="AM25" i="3"/>
  <c r="AL25" i="3"/>
  <c r="AQ24" i="3" s="1"/>
  <c r="AW12" i="3" s="1"/>
  <c r="AT24" i="3"/>
  <c r="AZ12" i="3" s="1"/>
  <c r="AO24" i="3"/>
  <c r="AN24" i="3"/>
  <c r="AM24" i="3"/>
  <c r="AR24" i="3" s="1"/>
  <c r="AX12" i="3" s="1"/>
  <c r="AL24" i="3"/>
  <c r="AO23" i="3"/>
  <c r="AN23" i="3"/>
  <c r="AM23" i="3"/>
  <c r="AL23" i="3"/>
  <c r="AO22" i="3"/>
  <c r="AT21" i="3" s="1"/>
  <c r="AZ11" i="3" s="1"/>
  <c r="AN22" i="3"/>
  <c r="AS21" i="3" s="1"/>
  <c r="AY11" i="3" s="1"/>
  <c r="AM22" i="3"/>
  <c r="AL22" i="3"/>
  <c r="AR21" i="3"/>
  <c r="AX11" i="3" s="1"/>
  <c r="AO21" i="3"/>
  <c r="AN21" i="3"/>
  <c r="AM21" i="3"/>
  <c r="AL21" i="3"/>
  <c r="AQ21" i="3" s="1"/>
  <c r="AW11" i="3" s="1"/>
  <c r="AO20" i="3"/>
  <c r="AN20" i="3"/>
  <c r="AM20" i="3"/>
  <c r="AL20" i="3"/>
  <c r="AO19" i="3"/>
  <c r="AN19" i="3"/>
  <c r="AM19" i="3"/>
  <c r="AR18" i="3" s="1"/>
  <c r="AX10" i="3" s="1"/>
  <c r="AL19" i="3"/>
  <c r="AQ18" i="3"/>
  <c r="AW10" i="3" s="1"/>
  <c r="AO18" i="3"/>
  <c r="AT18" i="3" s="1"/>
  <c r="AZ10" i="3" s="1"/>
  <c r="AN18" i="3"/>
  <c r="AS18" i="3" s="1"/>
  <c r="AY10" i="3" s="1"/>
  <c r="AM18" i="3"/>
  <c r="AL18" i="3"/>
  <c r="AO17" i="3"/>
  <c r="AN17" i="3"/>
  <c r="AM17" i="3"/>
  <c r="AL17" i="3"/>
  <c r="AO16" i="3"/>
  <c r="AN16" i="3"/>
  <c r="AM16" i="3"/>
  <c r="AL16" i="3"/>
  <c r="AQ15" i="3" s="1"/>
  <c r="AW9" i="3" s="1"/>
  <c r="AT15" i="3"/>
  <c r="AS15" i="3"/>
  <c r="AO15" i="3"/>
  <c r="AN15" i="3"/>
  <c r="AM15" i="3"/>
  <c r="AR15" i="3" s="1"/>
  <c r="AX9" i="3" s="1"/>
  <c r="AL15" i="3"/>
  <c r="AO14" i="3"/>
  <c r="AN14" i="3"/>
  <c r="AM14" i="3"/>
  <c r="AL14" i="3"/>
  <c r="AQ12" i="3" s="1"/>
  <c r="AW8" i="3" s="1"/>
  <c r="AZ13" i="3"/>
  <c r="AY13" i="3"/>
  <c r="AW13" i="3"/>
  <c r="AO13" i="3"/>
  <c r="AN13" i="3"/>
  <c r="AM13" i="3"/>
  <c r="AL13" i="3"/>
  <c r="AT12" i="3"/>
  <c r="AS12" i="3"/>
  <c r="AO12" i="3"/>
  <c r="AO34" i="3" s="1"/>
  <c r="AN12" i="3"/>
  <c r="AN34" i="3" s="1"/>
  <c r="AM12" i="3"/>
  <c r="AR12" i="3" s="1"/>
  <c r="AX8" i="3" s="1"/>
  <c r="AL12" i="3"/>
  <c r="AO11" i="3"/>
  <c r="AT9" i="3" s="1"/>
  <c r="AZ7" i="3" s="1"/>
  <c r="AN11" i="3"/>
  <c r="AS9" i="3" s="1"/>
  <c r="AY7" i="3" s="1"/>
  <c r="AM11" i="3"/>
  <c r="AL11" i="3"/>
  <c r="AO10" i="3"/>
  <c r="AN10" i="3"/>
  <c r="AM10" i="3"/>
  <c r="AL10" i="3"/>
  <c r="AZ9" i="3"/>
  <c r="AY9" i="3"/>
  <c r="AR9" i="3"/>
  <c r="AX7" i="3" s="1"/>
  <c r="AO9" i="3"/>
  <c r="AN9" i="3"/>
  <c r="AM9" i="3"/>
  <c r="AL9" i="3"/>
  <c r="AQ9" i="3" s="1"/>
  <c r="AW7" i="3" s="1"/>
  <c r="AZ8" i="3"/>
  <c r="AY8" i="3"/>
  <c r="AO8" i="3"/>
  <c r="AN8" i="3"/>
  <c r="AM8" i="3"/>
  <c r="AL8" i="3"/>
  <c r="AT7" i="3"/>
  <c r="AZ6" i="3" s="1"/>
  <c r="AS7" i="3"/>
  <c r="AY6" i="3" s="1"/>
  <c r="AQ7" i="3"/>
  <c r="AO7" i="3"/>
  <c r="AN7" i="3"/>
  <c r="AM7" i="3"/>
  <c r="AR7" i="3" s="1"/>
  <c r="AX6" i="3" s="1"/>
  <c r="AL7" i="3"/>
  <c r="AW6" i="3"/>
  <c r="AO6" i="3"/>
  <c r="AN6" i="3"/>
  <c r="AM6" i="3"/>
  <c r="AL6" i="3"/>
  <c r="AX5" i="3"/>
  <c r="AR5" i="3"/>
  <c r="AQ5" i="3"/>
  <c r="AW5" i="3" s="1"/>
  <c r="AO5" i="3"/>
  <c r="AT5" i="3" s="1"/>
  <c r="AZ5" i="3" s="1"/>
  <c r="AN5" i="3"/>
  <c r="AS5" i="3" s="1"/>
  <c r="AY5" i="3" s="1"/>
  <c r="AM5" i="3"/>
  <c r="AL5" i="3"/>
  <c r="AL34" i="3" l="1"/>
  <c r="AM34" i="3"/>
  <c r="AQ45" i="13" l="1"/>
  <c r="AO45" i="13"/>
  <c r="AT45" i="13" s="1"/>
  <c r="AZ16" i="13" s="1"/>
  <c r="AN45" i="13"/>
  <c r="AS45" i="13" s="1"/>
  <c r="AY16" i="13" s="1"/>
  <c r="AM45" i="13"/>
  <c r="AR45" i="13" s="1"/>
  <c r="AX16" i="13" s="1"/>
  <c r="AL45" i="13"/>
  <c r="AO44" i="13"/>
  <c r="AN44" i="13"/>
  <c r="AM44" i="13"/>
  <c r="AL44" i="13"/>
  <c r="AO43" i="13"/>
  <c r="AN43" i="13"/>
  <c r="AM43" i="13"/>
  <c r="AL43" i="13"/>
  <c r="AO42" i="13"/>
  <c r="AN42" i="13"/>
  <c r="AM42" i="13"/>
  <c r="AL42" i="13"/>
  <c r="AO41" i="13"/>
  <c r="AN41" i="13"/>
  <c r="AM41" i="13"/>
  <c r="AL41" i="13"/>
  <c r="AQ40" i="13" s="1"/>
  <c r="AW15" i="13" s="1"/>
  <c r="AO40" i="13"/>
  <c r="AT40" i="13" s="1"/>
  <c r="AZ15" i="13" s="1"/>
  <c r="AN40" i="13"/>
  <c r="AS40" i="13" s="1"/>
  <c r="AY15" i="13" s="1"/>
  <c r="AM40" i="13"/>
  <c r="AR40" i="13" s="1"/>
  <c r="AX15" i="13" s="1"/>
  <c r="AL40" i="13"/>
  <c r="AO39" i="13"/>
  <c r="AN39" i="13"/>
  <c r="AM39" i="13"/>
  <c r="AL39" i="13"/>
  <c r="AQ37" i="13" s="1"/>
  <c r="AW14" i="13" s="1"/>
  <c r="AO37" i="13"/>
  <c r="AT37" i="13" s="1"/>
  <c r="AZ14" i="13" s="1"/>
  <c r="AN37" i="13"/>
  <c r="AS37" i="13" s="1"/>
  <c r="AY14" i="13" s="1"/>
  <c r="AM37" i="13"/>
  <c r="AR37" i="13" s="1"/>
  <c r="AX14" i="13" s="1"/>
  <c r="AL37" i="13"/>
  <c r="AO36" i="13"/>
  <c r="AN36" i="13"/>
  <c r="AM36" i="13"/>
  <c r="AL36" i="13"/>
  <c r="AO35" i="13"/>
  <c r="AN35" i="13"/>
  <c r="AM35" i="13"/>
  <c r="AL35" i="13"/>
  <c r="AT34" i="13"/>
  <c r="AZ13" i="13" s="1"/>
  <c r="AR34" i="13"/>
  <c r="AX13" i="13" s="1"/>
  <c r="AO34" i="13"/>
  <c r="AN34" i="13"/>
  <c r="AS34" i="13" s="1"/>
  <c r="AY13" i="13" s="1"/>
  <c r="AM34" i="13"/>
  <c r="AL34" i="13"/>
  <c r="AQ34" i="13" s="1"/>
  <c r="AW13" i="13" s="1"/>
  <c r="AO33" i="13"/>
  <c r="AN33" i="13"/>
  <c r="AM33" i="13"/>
  <c r="AL33" i="13"/>
  <c r="AO32" i="13"/>
  <c r="AT31" i="13" s="1"/>
  <c r="AZ12" i="13" s="1"/>
  <c r="AN32" i="13"/>
  <c r="AM32" i="13"/>
  <c r="AR31" i="13" s="1"/>
  <c r="AX12" i="13" s="1"/>
  <c r="AL32" i="13"/>
  <c r="AS31" i="13"/>
  <c r="AQ31" i="13"/>
  <c r="AO31" i="13"/>
  <c r="AN31" i="13"/>
  <c r="AM31" i="13"/>
  <c r="AL31" i="13"/>
  <c r="AO30" i="13"/>
  <c r="AN30" i="13"/>
  <c r="AM30" i="13"/>
  <c r="AL30" i="13"/>
  <c r="AO29" i="13"/>
  <c r="AN29" i="13"/>
  <c r="AM29" i="13"/>
  <c r="AL29" i="13"/>
  <c r="AQ28" i="13" s="1"/>
  <c r="AW11" i="13" s="1"/>
  <c r="AO28" i="13"/>
  <c r="AT28" i="13" s="1"/>
  <c r="AZ11" i="13" s="1"/>
  <c r="AN28" i="13"/>
  <c r="AS28" i="13" s="1"/>
  <c r="AY11" i="13" s="1"/>
  <c r="AM28" i="13"/>
  <c r="AR28" i="13" s="1"/>
  <c r="AX11" i="13" s="1"/>
  <c r="AL28" i="13"/>
  <c r="AO27" i="13"/>
  <c r="AN27" i="13"/>
  <c r="AM27" i="13"/>
  <c r="AL27" i="13"/>
  <c r="AO26" i="13"/>
  <c r="AN26" i="13"/>
  <c r="AM26" i="13"/>
  <c r="AL26" i="13"/>
  <c r="AT25" i="13"/>
  <c r="AZ10" i="13" s="1"/>
  <c r="AR25" i="13"/>
  <c r="AX10" i="13" s="1"/>
  <c r="AO25" i="13"/>
  <c r="AN25" i="13"/>
  <c r="AS25" i="13" s="1"/>
  <c r="AY10" i="13" s="1"/>
  <c r="AM25" i="13"/>
  <c r="AL25" i="13"/>
  <c r="AQ25" i="13" s="1"/>
  <c r="AW10" i="13" s="1"/>
  <c r="AO24" i="13"/>
  <c r="AN24" i="13"/>
  <c r="AM24" i="13"/>
  <c r="AL24" i="13"/>
  <c r="AT23" i="13"/>
  <c r="AZ9" i="13" s="1"/>
  <c r="AR23" i="13"/>
  <c r="AX9" i="13" s="1"/>
  <c r="AO23" i="13"/>
  <c r="AN23" i="13"/>
  <c r="AS23" i="13" s="1"/>
  <c r="AY9" i="13" s="1"/>
  <c r="AM23" i="13"/>
  <c r="AL23" i="13"/>
  <c r="AQ23" i="13" s="1"/>
  <c r="AW9" i="13" s="1"/>
  <c r="AO22" i="13"/>
  <c r="AN22" i="13"/>
  <c r="AM22" i="13"/>
  <c r="AL22" i="13"/>
  <c r="AT21" i="13"/>
  <c r="AR21" i="13"/>
  <c r="AO21" i="13"/>
  <c r="AN21" i="13"/>
  <c r="AS21" i="13" s="1"/>
  <c r="AY8" i="13" s="1"/>
  <c r="AM21" i="13"/>
  <c r="AL21" i="13"/>
  <c r="AQ21" i="13" s="1"/>
  <c r="AW8" i="13" s="1"/>
  <c r="AO20" i="13"/>
  <c r="AN20" i="13"/>
  <c r="AM20" i="13"/>
  <c r="AL20" i="13"/>
  <c r="AO19" i="13"/>
  <c r="AT18" i="13" s="1"/>
  <c r="AZ7" i="13" s="1"/>
  <c r="AN19" i="13"/>
  <c r="AM19" i="13"/>
  <c r="AR18" i="13" s="1"/>
  <c r="AX7" i="13" s="1"/>
  <c r="AL19" i="13"/>
  <c r="AS18" i="13"/>
  <c r="AY7" i="13" s="1"/>
  <c r="AQ18" i="13"/>
  <c r="AW7" i="13" s="1"/>
  <c r="AO18" i="13"/>
  <c r="AN18" i="13"/>
  <c r="AM18" i="13"/>
  <c r="AL18" i="13"/>
  <c r="AO17" i="13"/>
  <c r="AT14" i="13" s="1"/>
  <c r="AZ6" i="13" s="1"/>
  <c r="AN17" i="13"/>
  <c r="AM17" i="13"/>
  <c r="AR14" i="13" s="1"/>
  <c r="AX6" i="13" s="1"/>
  <c r="AL17" i="13"/>
  <c r="AW16" i="13"/>
  <c r="AO16" i="13"/>
  <c r="AN16" i="13"/>
  <c r="AM16" i="13"/>
  <c r="AL16" i="13"/>
  <c r="AO15" i="13"/>
  <c r="AN15" i="13"/>
  <c r="AM15" i="13"/>
  <c r="AL15" i="13"/>
  <c r="AO14" i="13"/>
  <c r="AN14" i="13"/>
  <c r="AS14" i="13" s="1"/>
  <c r="AY6" i="13" s="1"/>
  <c r="AM14" i="13"/>
  <c r="AL14" i="13"/>
  <c r="AQ14" i="13" s="1"/>
  <c r="AW6" i="13" s="1"/>
  <c r="AO13" i="13"/>
  <c r="AN13" i="13"/>
  <c r="AM13" i="13"/>
  <c r="AL13" i="13"/>
  <c r="AY12" i="13"/>
  <c r="AW12" i="13"/>
  <c r="AO12" i="13"/>
  <c r="AN12" i="13"/>
  <c r="AM12" i="13"/>
  <c r="AL12" i="13"/>
  <c r="AO11" i="13"/>
  <c r="AN11" i="13"/>
  <c r="AM11" i="13"/>
  <c r="AL11" i="13"/>
  <c r="AO10" i="13"/>
  <c r="AN10" i="13"/>
  <c r="AM10" i="13"/>
  <c r="AL10" i="13"/>
  <c r="AO9" i="13"/>
  <c r="AN9" i="13"/>
  <c r="AM9" i="13"/>
  <c r="AL9" i="13"/>
  <c r="AZ8" i="13"/>
  <c r="AX8" i="13"/>
  <c r="AO8" i="13"/>
  <c r="AN8" i="13"/>
  <c r="AM8" i="13"/>
  <c r="AL8" i="13"/>
  <c r="AQ6" i="13" s="1"/>
  <c r="AW5" i="13" s="1"/>
  <c r="AO7" i="13"/>
  <c r="AN7" i="13"/>
  <c r="AM7" i="13"/>
  <c r="AL7" i="13"/>
  <c r="AO6" i="13"/>
  <c r="AT6" i="13" s="1"/>
  <c r="AZ5" i="13" s="1"/>
  <c r="AN6" i="13"/>
  <c r="AS6" i="13" s="1"/>
  <c r="AY5" i="13" s="1"/>
  <c r="AM6" i="13"/>
  <c r="AM50" i="13" s="1"/>
  <c r="AL6" i="13"/>
  <c r="AO5" i="13"/>
  <c r="AN5" i="13"/>
  <c r="AM5" i="13"/>
  <c r="AL5" i="13"/>
  <c r="AZ4" i="13"/>
  <c r="AY4" i="13"/>
  <c r="AX4" i="13"/>
  <c r="AT4" i="13"/>
  <c r="AS4" i="13"/>
  <c r="AR4" i="13"/>
  <c r="AQ4" i="13"/>
  <c r="AW4" i="13" s="1"/>
  <c r="AO4" i="13"/>
  <c r="AN4" i="13"/>
  <c r="AN50" i="13" s="1"/>
  <c r="AM4" i="13"/>
  <c r="AL4" i="13"/>
  <c r="AL50" i="13" s="1"/>
  <c r="AO50" i="13" l="1"/>
  <c r="AR6" i="13"/>
  <c r="AX5" i="13" s="1"/>
  <c r="AT46" i="12" l="1"/>
  <c r="AS46" i="12"/>
  <c r="AR46" i="12"/>
  <c r="AQ46" i="12"/>
  <c r="AW17" i="12" s="1"/>
  <c r="AO46" i="12"/>
  <c r="AN46" i="12"/>
  <c r="AM46" i="12"/>
  <c r="AL46" i="12"/>
  <c r="AO45" i="12"/>
  <c r="AN45" i="12"/>
  <c r="AM45" i="12"/>
  <c r="AL45" i="12"/>
  <c r="AO44" i="12"/>
  <c r="AN44" i="12"/>
  <c r="AM44" i="12"/>
  <c r="AL44" i="12"/>
  <c r="AQ41" i="12" s="1"/>
  <c r="AW16" i="12" s="1"/>
  <c r="AO43" i="12"/>
  <c r="AN43" i="12"/>
  <c r="AM43" i="12"/>
  <c r="AL43" i="12"/>
  <c r="AO42" i="12"/>
  <c r="AT41" i="12" s="1"/>
  <c r="AZ16" i="12" s="1"/>
  <c r="AN42" i="12"/>
  <c r="AS41" i="12" s="1"/>
  <c r="AY16" i="12" s="1"/>
  <c r="AM42" i="12"/>
  <c r="AR41" i="12" s="1"/>
  <c r="AX16" i="12" s="1"/>
  <c r="AL42" i="12"/>
  <c r="AO41" i="12"/>
  <c r="AN41" i="12"/>
  <c r="AM41" i="12"/>
  <c r="AL41" i="12"/>
  <c r="AO40" i="12"/>
  <c r="AT38" i="12" s="1"/>
  <c r="AZ15" i="12" s="1"/>
  <c r="AN40" i="12"/>
  <c r="AS38" i="12" s="1"/>
  <c r="AY15" i="12" s="1"/>
  <c r="AM40" i="12"/>
  <c r="AR38" i="12" s="1"/>
  <c r="AX15" i="12" s="1"/>
  <c r="AL40" i="12"/>
  <c r="AQ38" i="12"/>
  <c r="AO38" i="12"/>
  <c r="AN38" i="12"/>
  <c r="AM38" i="12"/>
  <c r="AL38" i="12"/>
  <c r="AO37" i="12"/>
  <c r="AN37" i="12"/>
  <c r="AM37" i="12"/>
  <c r="AL37" i="12"/>
  <c r="AO36" i="12"/>
  <c r="AN36" i="12"/>
  <c r="AM36" i="12"/>
  <c r="AL36" i="12"/>
  <c r="AO35" i="12"/>
  <c r="AT35" i="12" s="1"/>
  <c r="AZ14" i="12" s="1"/>
  <c r="AN35" i="12"/>
  <c r="AS35" i="12" s="1"/>
  <c r="AY14" i="12" s="1"/>
  <c r="AM35" i="12"/>
  <c r="AR35" i="12" s="1"/>
  <c r="AX14" i="12" s="1"/>
  <c r="AL35" i="12"/>
  <c r="AQ35" i="12" s="1"/>
  <c r="AW14" i="12" s="1"/>
  <c r="AO34" i="12"/>
  <c r="AN34" i="12"/>
  <c r="AM34" i="12"/>
  <c r="AL34" i="12"/>
  <c r="AO33" i="12"/>
  <c r="AN33" i="12"/>
  <c r="AM33" i="12"/>
  <c r="AL33" i="12"/>
  <c r="AT32" i="12"/>
  <c r="AS32" i="12"/>
  <c r="AR32" i="12"/>
  <c r="AO32" i="12"/>
  <c r="AN32" i="12"/>
  <c r="AM32" i="12"/>
  <c r="AL32" i="12"/>
  <c r="AQ32" i="12" s="1"/>
  <c r="AW13" i="12" s="1"/>
  <c r="AO31" i="12"/>
  <c r="AN31" i="12"/>
  <c r="AM31" i="12"/>
  <c r="AL31" i="12"/>
  <c r="AO30" i="12"/>
  <c r="AT29" i="12" s="1"/>
  <c r="AZ12" i="12" s="1"/>
  <c r="AN30" i="12"/>
  <c r="AS29" i="12" s="1"/>
  <c r="AY12" i="12" s="1"/>
  <c r="AM30" i="12"/>
  <c r="AR29" i="12" s="1"/>
  <c r="AX12" i="12" s="1"/>
  <c r="AL30" i="12"/>
  <c r="AQ29" i="12"/>
  <c r="AW12" i="12" s="1"/>
  <c r="AO29" i="12"/>
  <c r="AN29" i="12"/>
  <c r="AM29" i="12"/>
  <c r="AL29" i="12"/>
  <c r="AO28" i="12"/>
  <c r="AN28" i="12"/>
  <c r="AM28" i="12"/>
  <c r="AL28" i="12"/>
  <c r="AO27" i="12"/>
  <c r="AN27" i="12"/>
  <c r="AM27" i="12"/>
  <c r="AL27" i="12"/>
  <c r="AO26" i="12"/>
  <c r="AT26" i="12" s="1"/>
  <c r="AZ11" i="12" s="1"/>
  <c r="AN26" i="12"/>
  <c r="AS26" i="12" s="1"/>
  <c r="AY11" i="12" s="1"/>
  <c r="AM26" i="12"/>
  <c r="AR26" i="12" s="1"/>
  <c r="AX11" i="12" s="1"/>
  <c r="AL26" i="12"/>
  <c r="AQ26" i="12" s="1"/>
  <c r="AW11" i="12" s="1"/>
  <c r="AO25" i="12"/>
  <c r="AN25" i="12"/>
  <c r="AM25" i="12"/>
  <c r="AL25" i="12"/>
  <c r="AO24" i="12"/>
  <c r="AT24" i="12" s="1"/>
  <c r="AZ10" i="12" s="1"/>
  <c r="AN24" i="12"/>
  <c r="AS24" i="12" s="1"/>
  <c r="AY10" i="12" s="1"/>
  <c r="AM24" i="12"/>
  <c r="AR24" i="12" s="1"/>
  <c r="AX10" i="12" s="1"/>
  <c r="AL24" i="12"/>
  <c r="AQ24" i="12" s="1"/>
  <c r="AW10" i="12" s="1"/>
  <c r="AO23" i="12"/>
  <c r="AN23" i="12"/>
  <c r="AM23" i="12"/>
  <c r="AL23" i="12"/>
  <c r="AO22" i="12"/>
  <c r="AT22" i="12" s="1"/>
  <c r="AZ9" i="12" s="1"/>
  <c r="AN22" i="12"/>
  <c r="AS22" i="12" s="1"/>
  <c r="AY9" i="12" s="1"/>
  <c r="AM22" i="12"/>
  <c r="AR22" i="12" s="1"/>
  <c r="AX9" i="12" s="1"/>
  <c r="AL22" i="12"/>
  <c r="AQ22" i="12" s="1"/>
  <c r="AW9" i="12" s="1"/>
  <c r="AO21" i="12"/>
  <c r="AN21" i="12"/>
  <c r="AM21" i="12"/>
  <c r="AL21" i="12"/>
  <c r="AO20" i="12"/>
  <c r="AN20" i="12"/>
  <c r="AM20" i="12"/>
  <c r="AL20" i="12"/>
  <c r="AT19" i="12"/>
  <c r="AZ8" i="12" s="1"/>
  <c r="AS19" i="12"/>
  <c r="AY8" i="12" s="1"/>
  <c r="AO19" i="12"/>
  <c r="AN19" i="12"/>
  <c r="AM19" i="12"/>
  <c r="AR19" i="12" s="1"/>
  <c r="AX8" i="12" s="1"/>
  <c r="AL19" i="12"/>
  <c r="AQ19" i="12" s="1"/>
  <c r="AW8" i="12" s="1"/>
  <c r="AO18" i="12"/>
  <c r="AN18" i="12"/>
  <c r="AM18" i="12"/>
  <c r="AL18" i="12"/>
  <c r="AZ17" i="12"/>
  <c r="AY17" i="12"/>
  <c r="AX17" i="12"/>
  <c r="AO17" i="12"/>
  <c r="AN17" i="12"/>
  <c r="AM17" i="12"/>
  <c r="AL17" i="12"/>
  <c r="AO16" i="12"/>
  <c r="AN16" i="12"/>
  <c r="AM16" i="12"/>
  <c r="AL16" i="12"/>
  <c r="AW15" i="12"/>
  <c r="AO15" i="12"/>
  <c r="AT15" i="12" s="1"/>
  <c r="AZ7" i="12" s="1"/>
  <c r="AN15" i="12"/>
  <c r="AS15" i="12" s="1"/>
  <c r="AY7" i="12" s="1"/>
  <c r="AM15" i="12"/>
  <c r="AR15" i="12" s="1"/>
  <c r="AX7" i="12" s="1"/>
  <c r="AL15" i="12"/>
  <c r="AQ15" i="12" s="1"/>
  <c r="AW7" i="12" s="1"/>
  <c r="AO14" i="12"/>
  <c r="AN14" i="12"/>
  <c r="AM14" i="12"/>
  <c r="AL14" i="12"/>
  <c r="AZ13" i="12"/>
  <c r="AY13" i="12"/>
  <c r="AX13" i="12"/>
  <c r="AO13" i="12"/>
  <c r="AN13" i="12"/>
  <c r="AM13" i="12"/>
  <c r="AL13" i="12"/>
  <c r="AO12" i="12"/>
  <c r="AN12" i="12"/>
  <c r="AM12" i="12"/>
  <c r="AL12" i="12"/>
  <c r="AO11" i="12"/>
  <c r="AN11" i="12"/>
  <c r="AM11" i="12"/>
  <c r="AL11" i="12"/>
  <c r="AO10" i="12"/>
  <c r="AN10" i="12"/>
  <c r="AM10" i="12"/>
  <c r="AL10" i="12"/>
  <c r="AO9" i="12"/>
  <c r="AT7" i="12" s="1"/>
  <c r="AZ6" i="12" s="1"/>
  <c r="AN9" i="12"/>
  <c r="AS7" i="12" s="1"/>
  <c r="AY6" i="12" s="1"/>
  <c r="AM9" i="12"/>
  <c r="AL9" i="12"/>
  <c r="AO8" i="12"/>
  <c r="AN8" i="12"/>
  <c r="AM8" i="12"/>
  <c r="AL8" i="12"/>
  <c r="AR7" i="12"/>
  <c r="AX6" i="12" s="1"/>
  <c r="AQ7" i="12"/>
  <c r="AW6" i="12" s="1"/>
  <c r="AO7" i="12"/>
  <c r="AN7" i="12"/>
  <c r="AM7" i="12"/>
  <c r="AL7" i="12"/>
  <c r="AO6" i="12"/>
  <c r="AN6" i="12"/>
  <c r="AM6" i="12"/>
  <c r="AL6" i="12"/>
  <c r="AT5" i="12"/>
  <c r="AZ5" i="12" s="1"/>
  <c r="AS5" i="12"/>
  <c r="AY5" i="12" s="1"/>
  <c r="AO5" i="12"/>
  <c r="AN5" i="12"/>
  <c r="AM5" i="12"/>
  <c r="AM51" i="12" s="1"/>
  <c r="AL5" i="12"/>
  <c r="AL51" i="12" s="1"/>
  <c r="AQ5" i="12" l="1"/>
  <c r="AW5" i="12" s="1"/>
  <c r="AR5" i="12"/>
  <c r="AX5" i="12" s="1"/>
  <c r="AN51" i="12"/>
  <c r="AO51" i="12"/>
  <c r="AT45" i="11" l="1"/>
  <c r="AS45" i="11"/>
  <c r="AO45" i="11"/>
  <c r="AN45" i="11"/>
  <c r="AM45" i="11"/>
  <c r="AR45" i="11" s="1"/>
  <c r="AX16" i="11" s="1"/>
  <c r="AL45" i="11"/>
  <c r="AQ45" i="11" s="1"/>
  <c r="AW16" i="11" s="1"/>
  <c r="AO44" i="11"/>
  <c r="AN44" i="11"/>
  <c r="AM44" i="11"/>
  <c r="AL44" i="11"/>
  <c r="AO43" i="11"/>
  <c r="AN43" i="11"/>
  <c r="AM43" i="11"/>
  <c r="AL43" i="11"/>
  <c r="AO42" i="11"/>
  <c r="AN42" i="11"/>
  <c r="AM42" i="11"/>
  <c r="AL42" i="11"/>
  <c r="AO41" i="11"/>
  <c r="AN41" i="11"/>
  <c r="AM41" i="11"/>
  <c r="AL41" i="11"/>
  <c r="AT40" i="11"/>
  <c r="AS40" i="11"/>
  <c r="AO40" i="11"/>
  <c r="AN40" i="11"/>
  <c r="AM40" i="11"/>
  <c r="AR40" i="11" s="1"/>
  <c r="AX15" i="11" s="1"/>
  <c r="AL40" i="11"/>
  <c r="AQ40" i="11" s="1"/>
  <c r="AW15" i="11" s="1"/>
  <c r="AO39" i="11"/>
  <c r="AN39" i="11"/>
  <c r="AM39" i="11"/>
  <c r="AL39" i="11"/>
  <c r="AT37" i="11"/>
  <c r="AS37" i="11"/>
  <c r="AO37" i="11"/>
  <c r="AN37" i="11"/>
  <c r="AM37" i="11"/>
  <c r="AR37" i="11" s="1"/>
  <c r="AX14" i="11" s="1"/>
  <c r="AL37" i="11"/>
  <c r="AQ37" i="11" s="1"/>
  <c r="AW14" i="11" s="1"/>
  <c r="AO36" i="11"/>
  <c r="AN36" i="11"/>
  <c r="AM36" i="11"/>
  <c r="AL36" i="11"/>
  <c r="AO35" i="11"/>
  <c r="AT34" i="11" s="1"/>
  <c r="AZ13" i="11" s="1"/>
  <c r="AN35" i="11"/>
  <c r="AM35" i="11"/>
  <c r="AL35" i="11"/>
  <c r="AO34" i="11"/>
  <c r="AN34" i="11"/>
  <c r="AS34" i="11" s="1"/>
  <c r="AY13" i="11" s="1"/>
  <c r="AM34" i="11"/>
  <c r="AR34" i="11" s="1"/>
  <c r="AX13" i="11" s="1"/>
  <c r="AL34" i="11"/>
  <c r="AQ34" i="11" s="1"/>
  <c r="AW13" i="11" s="1"/>
  <c r="AO33" i="11"/>
  <c r="AN33" i="11"/>
  <c r="AM33" i="11"/>
  <c r="AL33" i="11"/>
  <c r="AO32" i="11"/>
  <c r="AT31" i="11" s="1"/>
  <c r="AZ12" i="11" s="1"/>
  <c r="AN32" i="11"/>
  <c r="AS31" i="11" s="1"/>
  <c r="AY12" i="11" s="1"/>
  <c r="AM32" i="11"/>
  <c r="AR31" i="11" s="1"/>
  <c r="AX12" i="11" s="1"/>
  <c r="AL32" i="11"/>
  <c r="AQ31" i="11"/>
  <c r="AW12" i="11" s="1"/>
  <c r="AO30" i="11"/>
  <c r="AN30" i="11"/>
  <c r="AM30" i="11"/>
  <c r="AL30" i="11"/>
  <c r="AO29" i="11"/>
  <c r="AN29" i="11"/>
  <c r="AM29" i="11"/>
  <c r="AL29" i="11"/>
  <c r="AR28" i="11"/>
  <c r="AX11" i="11" s="1"/>
  <c r="AQ28" i="11"/>
  <c r="AW11" i="11" s="1"/>
  <c r="AO28" i="11"/>
  <c r="AT28" i="11" s="1"/>
  <c r="AZ11" i="11" s="1"/>
  <c r="AN28" i="11"/>
  <c r="AS28" i="11" s="1"/>
  <c r="AY11" i="11" s="1"/>
  <c r="AM28" i="11"/>
  <c r="AL28" i="11"/>
  <c r="AO27" i="11"/>
  <c r="AN27" i="11"/>
  <c r="AM27" i="11"/>
  <c r="AL27" i="11"/>
  <c r="AO26" i="11"/>
  <c r="AN26" i="11"/>
  <c r="AM26" i="11"/>
  <c r="AL26" i="11"/>
  <c r="AT25" i="11"/>
  <c r="AS25" i="11"/>
  <c r="AO25" i="11"/>
  <c r="AN25" i="11"/>
  <c r="AM25" i="11"/>
  <c r="AR25" i="11" s="1"/>
  <c r="AX10" i="11" s="1"/>
  <c r="AL25" i="11"/>
  <c r="AQ25" i="11" s="1"/>
  <c r="AW10" i="11" s="1"/>
  <c r="AO24" i="11"/>
  <c r="AN24" i="11"/>
  <c r="AM24" i="11"/>
  <c r="AL24" i="11"/>
  <c r="AT23" i="11"/>
  <c r="AS23" i="11"/>
  <c r="AY9" i="11" s="1"/>
  <c r="AO23" i="11"/>
  <c r="AN23" i="11"/>
  <c r="AM23" i="11"/>
  <c r="AR23" i="11" s="1"/>
  <c r="AX9" i="11" s="1"/>
  <c r="AL23" i="11"/>
  <c r="AQ23" i="11" s="1"/>
  <c r="AW9" i="11" s="1"/>
  <c r="AO22" i="11"/>
  <c r="AN22" i="11"/>
  <c r="AM22" i="11"/>
  <c r="AL22" i="11"/>
  <c r="AT21" i="11"/>
  <c r="AS21" i="11"/>
  <c r="AO21" i="11"/>
  <c r="AN21" i="11"/>
  <c r="AM21" i="11"/>
  <c r="AR21" i="11" s="1"/>
  <c r="AX8" i="11" s="1"/>
  <c r="AL21" i="11"/>
  <c r="AQ21" i="11" s="1"/>
  <c r="AW8" i="11" s="1"/>
  <c r="AO20" i="11"/>
  <c r="AN20" i="11"/>
  <c r="AM20" i="11"/>
  <c r="AL20" i="11"/>
  <c r="AO19" i="11"/>
  <c r="AN19" i="11"/>
  <c r="AM19" i="11"/>
  <c r="AL19" i="11"/>
  <c r="AO18" i="11"/>
  <c r="AT18" i="11" s="1"/>
  <c r="AZ7" i="11" s="1"/>
  <c r="AN18" i="11"/>
  <c r="AS18" i="11" s="1"/>
  <c r="AY7" i="11" s="1"/>
  <c r="AM18" i="11"/>
  <c r="AR18" i="11" s="1"/>
  <c r="AX7" i="11" s="1"/>
  <c r="AL18" i="11"/>
  <c r="AQ18" i="11" s="1"/>
  <c r="AW7" i="11" s="1"/>
  <c r="AO17" i="11"/>
  <c r="AN17" i="11"/>
  <c r="AM17" i="11"/>
  <c r="AL17" i="11"/>
  <c r="AZ16" i="11"/>
  <c r="AY16" i="11"/>
  <c r="AO16" i="11"/>
  <c r="AN16" i="11"/>
  <c r="AM16" i="11"/>
  <c r="AL16" i="11"/>
  <c r="AZ15" i="11"/>
  <c r="AY15" i="11"/>
  <c r="AO15" i="11"/>
  <c r="AN15" i="11"/>
  <c r="AM15" i="11"/>
  <c r="AL15" i="11"/>
  <c r="AZ14" i="11"/>
  <c r="AY14" i="11"/>
  <c r="AT14" i="11"/>
  <c r="AS14" i="11"/>
  <c r="AY6" i="11" s="1"/>
  <c r="AO14" i="11"/>
  <c r="AN14" i="11"/>
  <c r="AM14" i="11"/>
  <c r="AR14" i="11" s="1"/>
  <c r="AX6" i="11" s="1"/>
  <c r="AL14" i="11"/>
  <c r="AQ14" i="11" s="1"/>
  <c r="AW6" i="11" s="1"/>
  <c r="AO13" i="11"/>
  <c r="AN13" i="11"/>
  <c r="AM13" i="11"/>
  <c r="AL13" i="11"/>
  <c r="AO12" i="11"/>
  <c r="AN12" i="11"/>
  <c r="AM12" i="11"/>
  <c r="AL12" i="11"/>
  <c r="AO11" i="11"/>
  <c r="AN11" i="11"/>
  <c r="AM11" i="11"/>
  <c r="AL11" i="11"/>
  <c r="AZ10" i="11"/>
  <c r="AY10" i="11"/>
  <c r="AO10" i="11"/>
  <c r="AN10" i="11"/>
  <c r="AM10" i="11"/>
  <c r="AL10" i="11"/>
  <c r="AZ9" i="11"/>
  <c r="AO9" i="11"/>
  <c r="AN9" i="11"/>
  <c r="AM9" i="11"/>
  <c r="AR6" i="11" s="1"/>
  <c r="AX5" i="11" s="1"/>
  <c r="AL9" i="11"/>
  <c r="AQ6" i="11" s="1"/>
  <c r="AW5" i="11" s="1"/>
  <c r="AZ8" i="11"/>
  <c r="AY8" i="11"/>
  <c r="AO8" i="11"/>
  <c r="AN8" i="11"/>
  <c r="AM8" i="11"/>
  <c r="AL8" i="11"/>
  <c r="AO7" i="11"/>
  <c r="AN7" i="11"/>
  <c r="AM7" i="11"/>
  <c r="AL7" i="11"/>
  <c r="AZ6" i="11"/>
  <c r="AO6" i="11"/>
  <c r="AT6" i="11" s="1"/>
  <c r="AZ5" i="11" s="1"/>
  <c r="AN6" i="11"/>
  <c r="AS6" i="11" s="1"/>
  <c r="AY5" i="11" s="1"/>
  <c r="AM6" i="11"/>
  <c r="AL6" i="11"/>
  <c r="AO5" i="11"/>
  <c r="AN5" i="11"/>
  <c r="AM5" i="11"/>
  <c r="AL5" i="11"/>
  <c r="AZ4" i="11"/>
  <c r="AT4" i="11"/>
  <c r="AO4" i="11"/>
  <c r="AO50" i="11" s="1"/>
  <c r="AN4" i="11"/>
  <c r="AN50" i="11" s="1"/>
  <c r="AM4" i="11"/>
  <c r="AR4" i="11" s="1"/>
  <c r="AX4" i="11" s="1"/>
  <c r="AL4" i="11"/>
  <c r="AL50" i="11" s="1"/>
  <c r="AM50" i="11" l="1"/>
  <c r="AQ4" i="11"/>
  <c r="AW4" i="11" s="1"/>
  <c r="AS4" i="11"/>
  <c r="AY4" i="11" s="1"/>
  <c r="AO46" i="10" l="1"/>
  <c r="AT46" i="10" s="1"/>
  <c r="AZ17" i="10" s="1"/>
  <c r="AN46" i="10"/>
  <c r="AS46" i="10" s="1"/>
  <c r="AY17" i="10" s="1"/>
  <c r="AM46" i="10"/>
  <c r="AR46" i="10" s="1"/>
  <c r="AX17" i="10" s="1"/>
  <c r="AL46" i="10"/>
  <c r="AQ46" i="10" s="1"/>
  <c r="AW17" i="10" s="1"/>
  <c r="AO45" i="10"/>
  <c r="AN45" i="10"/>
  <c r="AM45" i="10"/>
  <c r="AL45" i="10"/>
  <c r="AO44" i="10"/>
  <c r="AN44" i="10"/>
  <c r="AM44" i="10"/>
  <c r="AL44" i="10"/>
  <c r="AO43" i="10"/>
  <c r="AN43" i="10"/>
  <c r="AM43" i="10"/>
  <c r="AL43" i="10"/>
  <c r="AO42" i="10"/>
  <c r="AN42" i="10"/>
  <c r="AM42" i="10"/>
  <c r="AL42" i="10"/>
  <c r="AO41" i="10"/>
  <c r="AT41" i="10" s="1"/>
  <c r="AZ16" i="10" s="1"/>
  <c r="AN41" i="10"/>
  <c r="AS41" i="10" s="1"/>
  <c r="AY16" i="10" s="1"/>
  <c r="AM41" i="10"/>
  <c r="AR41" i="10" s="1"/>
  <c r="AX16" i="10" s="1"/>
  <c r="AL41" i="10"/>
  <c r="AQ41" i="10" s="1"/>
  <c r="AW16" i="10" s="1"/>
  <c r="AO40" i="10"/>
  <c r="AN40" i="10"/>
  <c r="AM40" i="10"/>
  <c r="AL40" i="10"/>
  <c r="AO38" i="10"/>
  <c r="AT38" i="10" s="1"/>
  <c r="AZ15" i="10" s="1"/>
  <c r="AN38" i="10"/>
  <c r="AS38" i="10" s="1"/>
  <c r="AY15" i="10" s="1"/>
  <c r="AM38" i="10"/>
  <c r="AR38" i="10" s="1"/>
  <c r="AX15" i="10" s="1"/>
  <c r="AL38" i="10"/>
  <c r="AQ38" i="10" s="1"/>
  <c r="AW15" i="10" s="1"/>
  <c r="AO37" i="10"/>
  <c r="AN37" i="10"/>
  <c r="AM37" i="10"/>
  <c r="AL37" i="10"/>
  <c r="AO36" i="10"/>
  <c r="AN36" i="10"/>
  <c r="AM36" i="10"/>
  <c r="AL36" i="10"/>
  <c r="AT35" i="10"/>
  <c r="AZ14" i="10" s="1"/>
  <c r="AS35" i="10"/>
  <c r="AR35" i="10"/>
  <c r="AX14" i="10" s="1"/>
  <c r="AQ35" i="10"/>
  <c r="AW14" i="10" s="1"/>
  <c r="AO35" i="10"/>
  <c r="AN35" i="10"/>
  <c r="AM35" i="10"/>
  <c r="AL35" i="10"/>
  <c r="AO34" i="10"/>
  <c r="AN34" i="10"/>
  <c r="AM34" i="10"/>
  <c r="AL34" i="10"/>
  <c r="AO33" i="10"/>
  <c r="AN33" i="10"/>
  <c r="AM33" i="10"/>
  <c r="AL33" i="10"/>
  <c r="AQ32" i="10" s="1"/>
  <c r="AW13" i="10" s="1"/>
  <c r="AO32" i="10"/>
  <c r="AT32" i="10" s="1"/>
  <c r="AZ13" i="10" s="1"/>
  <c r="AN32" i="10"/>
  <c r="AS32" i="10" s="1"/>
  <c r="AY13" i="10" s="1"/>
  <c r="AM32" i="10"/>
  <c r="AR32" i="10" s="1"/>
  <c r="AX13" i="10" s="1"/>
  <c r="AL32" i="10"/>
  <c r="AO31" i="10"/>
  <c r="AN31" i="10"/>
  <c r="AM31" i="10"/>
  <c r="AL31" i="10"/>
  <c r="AO30" i="10"/>
  <c r="AN30" i="10"/>
  <c r="AM30" i="10"/>
  <c r="AL30" i="10"/>
  <c r="AO29" i="10"/>
  <c r="AT29" i="10" s="1"/>
  <c r="AZ12" i="10" s="1"/>
  <c r="AN29" i="10"/>
  <c r="AS29" i="10" s="1"/>
  <c r="AY12" i="10" s="1"/>
  <c r="AM29" i="10"/>
  <c r="AR29" i="10" s="1"/>
  <c r="AX12" i="10" s="1"/>
  <c r="AL29" i="10"/>
  <c r="AQ29" i="10" s="1"/>
  <c r="AW12" i="10" s="1"/>
  <c r="AO28" i="10"/>
  <c r="AN28" i="10"/>
  <c r="AM28" i="10"/>
  <c r="AL28" i="10"/>
  <c r="AO27" i="10"/>
  <c r="AN27" i="10"/>
  <c r="AM27" i="10"/>
  <c r="AL27" i="10"/>
  <c r="AT26" i="10"/>
  <c r="AZ11" i="10" s="1"/>
  <c r="AS26" i="10"/>
  <c r="AR26" i="10"/>
  <c r="AX11" i="10" s="1"/>
  <c r="AQ26" i="10"/>
  <c r="AW11" i="10" s="1"/>
  <c r="AO26" i="10"/>
  <c r="AN26" i="10"/>
  <c r="AM26" i="10"/>
  <c r="AL26" i="10"/>
  <c r="AO25" i="10"/>
  <c r="AN25" i="10"/>
  <c r="AM25" i="10"/>
  <c r="AL25" i="10"/>
  <c r="AT24" i="10"/>
  <c r="AZ10" i="10" s="1"/>
  <c r="AS24" i="10"/>
  <c r="AY10" i="10" s="1"/>
  <c r="AR24" i="10"/>
  <c r="AX10" i="10" s="1"/>
  <c r="AQ24" i="10"/>
  <c r="AW10" i="10" s="1"/>
  <c r="AO24" i="10"/>
  <c r="AN24" i="10"/>
  <c r="AM24" i="10"/>
  <c r="AL24" i="10"/>
  <c r="AO23" i="10"/>
  <c r="AN23" i="10"/>
  <c r="AM23" i="10"/>
  <c r="AL23" i="10"/>
  <c r="AT22" i="10"/>
  <c r="AS22" i="10"/>
  <c r="AR22" i="10"/>
  <c r="AQ22" i="10"/>
  <c r="AO22" i="10"/>
  <c r="AN22" i="10"/>
  <c r="AM22" i="10"/>
  <c r="AL22" i="10"/>
  <c r="AO21" i="10"/>
  <c r="AN21" i="10"/>
  <c r="AM21" i="10"/>
  <c r="AL21" i="10"/>
  <c r="AO20" i="10"/>
  <c r="AN20" i="10"/>
  <c r="AM20" i="10"/>
  <c r="AL20" i="10"/>
  <c r="AO19" i="10"/>
  <c r="AT19" i="10" s="1"/>
  <c r="AZ8" i="10" s="1"/>
  <c r="AN19" i="10"/>
  <c r="AS19" i="10" s="1"/>
  <c r="AY8" i="10" s="1"/>
  <c r="AM19" i="10"/>
  <c r="AR19" i="10" s="1"/>
  <c r="AX8" i="10" s="1"/>
  <c r="AL19" i="10"/>
  <c r="AQ19" i="10" s="1"/>
  <c r="AW8" i="10" s="1"/>
  <c r="AO18" i="10"/>
  <c r="AT15" i="10" s="1"/>
  <c r="AZ7" i="10" s="1"/>
  <c r="AN18" i="10"/>
  <c r="AM18" i="10"/>
  <c r="AL18" i="10"/>
  <c r="AQ15" i="10" s="1"/>
  <c r="AW7" i="10" s="1"/>
  <c r="AO17" i="10"/>
  <c r="AN17" i="10"/>
  <c r="AM17" i="10"/>
  <c r="AL17" i="10"/>
  <c r="AO16" i="10"/>
  <c r="AN16" i="10"/>
  <c r="AM16" i="10"/>
  <c r="AL16" i="10"/>
  <c r="AS15" i="10"/>
  <c r="AY7" i="10" s="1"/>
  <c r="AR15" i="10"/>
  <c r="AX7" i="10" s="1"/>
  <c r="AO15" i="10"/>
  <c r="AN15" i="10"/>
  <c r="AM15" i="10"/>
  <c r="AL15" i="10"/>
  <c r="AY14" i="10"/>
  <c r="AO14" i="10"/>
  <c r="AN14" i="10"/>
  <c r="AM14" i="10"/>
  <c r="AL14" i="10"/>
  <c r="AO13" i="10"/>
  <c r="AN13" i="10"/>
  <c r="AM13" i="10"/>
  <c r="AL13" i="10"/>
  <c r="AO12" i="10"/>
  <c r="AN12" i="10"/>
  <c r="AM12" i="10"/>
  <c r="AL12" i="10"/>
  <c r="AY11" i="10"/>
  <c r="AO11" i="10"/>
  <c r="AN11" i="10"/>
  <c r="AM11" i="10"/>
  <c r="AL11" i="10"/>
  <c r="AO10" i="10"/>
  <c r="AO51" i="10" s="1"/>
  <c r="AN10" i="10"/>
  <c r="AN51" i="10" s="1"/>
  <c r="AM10" i="10"/>
  <c r="AM51" i="10" s="1"/>
  <c r="AL10" i="10"/>
  <c r="AL51" i="10" s="1"/>
  <c r="AZ9" i="10"/>
  <c r="AY9" i="10"/>
  <c r="AX9" i="10"/>
  <c r="AW9" i="10"/>
  <c r="AO9" i="10"/>
  <c r="AN9" i="10"/>
  <c r="AM9" i="10"/>
  <c r="AL9" i="10"/>
  <c r="AO8" i="10"/>
  <c r="AN8" i="10"/>
  <c r="AM8" i="10"/>
  <c r="AL8" i="10"/>
  <c r="AO7" i="10"/>
  <c r="AT7" i="10" s="1"/>
  <c r="AZ6" i="10" s="1"/>
  <c r="AN7" i="10"/>
  <c r="AS7" i="10" s="1"/>
  <c r="AY6" i="10" s="1"/>
  <c r="AM7" i="10"/>
  <c r="AR7" i="10" s="1"/>
  <c r="AX6" i="10" s="1"/>
  <c r="AL7" i="10"/>
  <c r="AQ7" i="10" s="1"/>
  <c r="AW6" i="10" s="1"/>
  <c r="AO6" i="10"/>
  <c r="AN6" i="10"/>
  <c r="AM6" i="10"/>
  <c r="AL6" i="10"/>
  <c r="AO5" i="10"/>
  <c r="AT5" i="10" s="1"/>
  <c r="AZ5" i="10" s="1"/>
  <c r="AN5" i="10"/>
  <c r="AS5" i="10" s="1"/>
  <c r="AY5" i="10" s="1"/>
  <c r="AM5" i="10"/>
  <c r="AR5" i="10" s="1"/>
  <c r="AX5" i="10" s="1"/>
  <c r="AL5" i="10"/>
  <c r="AQ5" i="10" s="1"/>
  <c r="AW5" i="10" s="1"/>
  <c r="AQ45" i="9" l="1"/>
  <c r="AO45" i="9"/>
  <c r="AT45" i="9" s="1"/>
  <c r="AZ16" i="9" s="1"/>
  <c r="AN45" i="9"/>
  <c r="AS45" i="9" s="1"/>
  <c r="AY16" i="9" s="1"/>
  <c r="AM45" i="9"/>
  <c r="AR45" i="9" s="1"/>
  <c r="AX16" i="9" s="1"/>
  <c r="AL45" i="9"/>
  <c r="AO44" i="9"/>
  <c r="AN44" i="9"/>
  <c r="AM44" i="9"/>
  <c r="AL44" i="9"/>
  <c r="AO43" i="9"/>
  <c r="AN43" i="9"/>
  <c r="AM43" i="9"/>
  <c r="AL43" i="9"/>
  <c r="AO42" i="9"/>
  <c r="AN42" i="9"/>
  <c r="AM42" i="9"/>
  <c r="AL42" i="9"/>
  <c r="AO41" i="9"/>
  <c r="AN41" i="9"/>
  <c r="AM41" i="9"/>
  <c r="AL41" i="9"/>
  <c r="AQ40" i="9" s="1"/>
  <c r="AW15" i="9" s="1"/>
  <c r="AO40" i="9"/>
  <c r="AT40" i="9" s="1"/>
  <c r="AZ15" i="9" s="1"/>
  <c r="AN40" i="9"/>
  <c r="AS40" i="9" s="1"/>
  <c r="AY15" i="9" s="1"/>
  <c r="AM40" i="9"/>
  <c r="AR40" i="9" s="1"/>
  <c r="AX15" i="9" s="1"/>
  <c r="AL40" i="9"/>
  <c r="AO39" i="9"/>
  <c r="AN39" i="9"/>
  <c r="AM39" i="9"/>
  <c r="AL39" i="9"/>
  <c r="AO38" i="9"/>
  <c r="AN38" i="9"/>
  <c r="AM38" i="9"/>
  <c r="AL38" i="9"/>
  <c r="AO37" i="9"/>
  <c r="AT37" i="9" s="1"/>
  <c r="AZ14" i="9" s="1"/>
  <c r="AN37" i="9"/>
  <c r="AS37" i="9" s="1"/>
  <c r="AY14" i="9" s="1"/>
  <c r="AM37" i="9"/>
  <c r="AR37" i="9" s="1"/>
  <c r="AX14" i="9" s="1"/>
  <c r="AL37" i="9"/>
  <c r="AQ37" i="9" s="1"/>
  <c r="AW14" i="9" s="1"/>
  <c r="AO36" i="9"/>
  <c r="AN36" i="9"/>
  <c r="AM36" i="9"/>
  <c r="AL36" i="9"/>
  <c r="AO35" i="9"/>
  <c r="AN35" i="9"/>
  <c r="AM35" i="9"/>
  <c r="AL35" i="9"/>
  <c r="AT34" i="9"/>
  <c r="AZ13" i="9" s="1"/>
  <c r="AS34" i="9"/>
  <c r="AR34" i="9"/>
  <c r="AQ34" i="9"/>
  <c r="AW13" i="9" s="1"/>
  <c r="AO34" i="9"/>
  <c r="AN34" i="9"/>
  <c r="AM34" i="9"/>
  <c r="AL34" i="9"/>
  <c r="AO33" i="9"/>
  <c r="AN33" i="9"/>
  <c r="AM33" i="9"/>
  <c r="AL33" i="9"/>
  <c r="AO32" i="9"/>
  <c r="AN32" i="9"/>
  <c r="AM32" i="9"/>
  <c r="AL32" i="9"/>
  <c r="AQ31" i="9" s="1"/>
  <c r="AW12" i="9" s="1"/>
  <c r="AO31" i="9"/>
  <c r="AT31" i="9" s="1"/>
  <c r="AZ12" i="9" s="1"/>
  <c r="AN31" i="9"/>
  <c r="AS31" i="9" s="1"/>
  <c r="AY12" i="9" s="1"/>
  <c r="AM31" i="9"/>
  <c r="AR31" i="9" s="1"/>
  <c r="AX12" i="9" s="1"/>
  <c r="AL31" i="9"/>
  <c r="AO30" i="9"/>
  <c r="AN30" i="9"/>
  <c r="AM30" i="9"/>
  <c r="AL30" i="9"/>
  <c r="AO29" i="9"/>
  <c r="AN29" i="9"/>
  <c r="AM29" i="9"/>
  <c r="AL29" i="9"/>
  <c r="AO28" i="9"/>
  <c r="AT28" i="9" s="1"/>
  <c r="AZ11" i="9" s="1"/>
  <c r="AN28" i="9"/>
  <c r="AS28" i="9" s="1"/>
  <c r="AY11" i="9" s="1"/>
  <c r="AM28" i="9"/>
  <c r="AR28" i="9" s="1"/>
  <c r="AX11" i="9" s="1"/>
  <c r="AL28" i="9"/>
  <c r="AQ28" i="9" s="1"/>
  <c r="AW11" i="9" s="1"/>
  <c r="AO27" i="9"/>
  <c r="AN27" i="9"/>
  <c r="AM27" i="9"/>
  <c r="AL27" i="9"/>
  <c r="AO26" i="9"/>
  <c r="AN26" i="9"/>
  <c r="AM26" i="9"/>
  <c r="AL26" i="9"/>
  <c r="AT25" i="9"/>
  <c r="AZ10" i="9" s="1"/>
  <c r="AS25" i="9"/>
  <c r="AR25" i="9"/>
  <c r="AX10" i="9" s="1"/>
  <c r="AQ25" i="9"/>
  <c r="AW10" i="9" s="1"/>
  <c r="AO25" i="9"/>
  <c r="AN25" i="9"/>
  <c r="AM25" i="9"/>
  <c r="AL25" i="9"/>
  <c r="AO24" i="9"/>
  <c r="AN24" i="9"/>
  <c r="AM24" i="9"/>
  <c r="AL24" i="9"/>
  <c r="AT23" i="9"/>
  <c r="AZ9" i="9" s="1"/>
  <c r="AS23" i="9"/>
  <c r="AY9" i="9" s="1"/>
  <c r="AR23" i="9"/>
  <c r="AX9" i="9" s="1"/>
  <c r="AQ23" i="9"/>
  <c r="AW9" i="9" s="1"/>
  <c r="AO23" i="9"/>
  <c r="AN23" i="9"/>
  <c r="AM23" i="9"/>
  <c r="AL23" i="9"/>
  <c r="AO22" i="9"/>
  <c r="AN22" i="9"/>
  <c r="AM22" i="9"/>
  <c r="AL22" i="9"/>
  <c r="AT21" i="9"/>
  <c r="AS21" i="9"/>
  <c r="AR21" i="9"/>
  <c r="AQ21" i="9"/>
  <c r="AO21" i="9"/>
  <c r="AN21" i="9"/>
  <c r="AM21" i="9"/>
  <c r="AL21" i="9"/>
  <c r="AO20" i="9"/>
  <c r="AN20" i="9"/>
  <c r="AM20" i="9"/>
  <c r="AL20" i="9"/>
  <c r="AO19" i="9"/>
  <c r="AN19" i="9"/>
  <c r="AM19" i="9"/>
  <c r="AL19" i="9"/>
  <c r="AQ18" i="9" s="1"/>
  <c r="AW7" i="9" s="1"/>
  <c r="AO18" i="9"/>
  <c r="AT18" i="9" s="1"/>
  <c r="AZ7" i="9" s="1"/>
  <c r="AN18" i="9"/>
  <c r="AS18" i="9" s="1"/>
  <c r="AY7" i="9" s="1"/>
  <c r="AM18" i="9"/>
  <c r="AR18" i="9" s="1"/>
  <c r="AX7" i="9" s="1"/>
  <c r="AL18" i="9"/>
  <c r="AO17" i="9"/>
  <c r="AN17" i="9"/>
  <c r="AM17" i="9"/>
  <c r="AR14" i="9" s="1"/>
  <c r="AX6" i="9" s="1"/>
  <c r="AL17" i="9"/>
  <c r="AW16" i="9"/>
  <c r="AO16" i="9"/>
  <c r="AN16" i="9"/>
  <c r="AM16" i="9"/>
  <c r="AL16" i="9"/>
  <c r="AO15" i="9"/>
  <c r="AN15" i="9"/>
  <c r="AM15" i="9"/>
  <c r="AL15" i="9"/>
  <c r="AT14" i="9"/>
  <c r="AZ6" i="9" s="1"/>
  <c r="AS14" i="9"/>
  <c r="AY6" i="9" s="1"/>
  <c r="AQ14" i="9"/>
  <c r="AW6" i="9" s="1"/>
  <c r="AO14" i="9"/>
  <c r="AN14" i="9"/>
  <c r="AM14" i="9"/>
  <c r="AL14" i="9"/>
  <c r="AY13" i="9"/>
  <c r="AX13" i="9"/>
  <c r="AO13" i="9"/>
  <c r="AN13" i="9"/>
  <c r="AM13" i="9"/>
  <c r="AL13" i="9"/>
  <c r="AO12" i="9"/>
  <c r="AN12" i="9"/>
  <c r="AM12" i="9"/>
  <c r="AL12" i="9"/>
  <c r="AO11" i="9"/>
  <c r="AN11" i="9"/>
  <c r="AM11" i="9"/>
  <c r="AL11" i="9"/>
  <c r="AY10" i="9"/>
  <c r="AO10" i="9"/>
  <c r="AN10" i="9"/>
  <c r="AM10" i="9"/>
  <c r="AL10" i="9"/>
  <c r="AO9" i="9"/>
  <c r="AN9" i="9"/>
  <c r="AM9" i="9"/>
  <c r="AL9" i="9"/>
  <c r="AZ8" i="9"/>
  <c r="AY8" i="9"/>
  <c r="AX8" i="9"/>
  <c r="AW8" i="9"/>
  <c r="AO8" i="9"/>
  <c r="AN8" i="9"/>
  <c r="AM8" i="9"/>
  <c r="AL8" i="9"/>
  <c r="AO7" i="9"/>
  <c r="AN7" i="9"/>
  <c r="AM7" i="9"/>
  <c r="AL7" i="9"/>
  <c r="AO6" i="9"/>
  <c r="AO50" i="9" s="1"/>
  <c r="AN6" i="9"/>
  <c r="AS6" i="9" s="1"/>
  <c r="AY5" i="9" s="1"/>
  <c r="AM6" i="9"/>
  <c r="AR6" i="9" s="1"/>
  <c r="AX5" i="9" s="1"/>
  <c r="AL6" i="9"/>
  <c r="AQ6" i="9" s="1"/>
  <c r="AW5" i="9" s="1"/>
  <c r="AO5" i="9"/>
  <c r="AN5" i="9"/>
  <c r="AM5" i="9"/>
  <c r="AL5" i="9"/>
  <c r="AO4" i="9"/>
  <c r="AT4" i="9" s="1"/>
  <c r="AZ4" i="9" s="1"/>
  <c r="AN4" i="9"/>
  <c r="AN50" i="9" s="1"/>
  <c r="AM4" i="9"/>
  <c r="AM50" i="9" s="1"/>
  <c r="AL4" i="9"/>
  <c r="AL50" i="9" s="1"/>
  <c r="AT6" i="9" l="1"/>
  <c r="AZ5" i="9" s="1"/>
  <c r="AQ4" i="9"/>
  <c r="AW4" i="9" s="1"/>
  <c r="AR4" i="9"/>
  <c r="AX4" i="9" s="1"/>
  <c r="AS4" i="9"/>
  <c r="AY4" i="9" s="1"/>
  <c r="AS47" i="8" l="1"/>
  <c r="AR47" i="8"/>
  <c r="AQ47" i="8"/>
  <c r="AO47" i="8"/>
  <c r="AT47" i="8" s="1"/>
  <c r="AZ18" i="8" s="1"/>
  <c r="AN47" i="8"/>
  <c r="AM47" i="8"/>
  <c r="AL47" i="8"/>
  <c r="AO46" i="8"/>
  <c r="AN46" i="8"/>
  <c r="AM46" i="8"/>
  <c r="AL46" i="8"/>
  <c r="AO45" i="8"/>
  <c r="AN45" i="8"/>
  <c r="AM45" i="8"/>
  <c r="AL45" i="8"/>
  <c r="AO44" i="8"/>
  <c r="AN44" i="8"/>
  <c r="AM44" i="8"/>
  <c r="AL44" i="8"/>
  <c r="AO43" i="8"/>
  <c r="AN43" i="8"/>
  <c r="AS42" i="8" s="1"/>
  <c r="AY17" i="8" s="1"/>
  <c r="AM43" i="8"/>
  <c r="AR42" i="8" s="1"/>
  <c r="AX17" i="8" s="1"/>
  <c r="AL43" i="8"/>
  <c r="AQ42" i="8" s="1"/>
  <c r="AW17" i="8" s="1"/>
  <c r="AO42" i="8"/>
  <c r="AT42" i="8" s="1"/>
  <c r="AZ17" i="8" s="1"/>
  <c r="AN42" i="8"/>
  <c r="AM42" i="8"/>
  <c r="AL42" i="8"/>
  <c r="AO41" i="8"/>
  <c r="AN41" i="8"/>
  <c r="AM41" i="8"/>
  <c r="AL41" i="8"/>
  <c r="AO40" i="8"/>
  <c r="AN40" i="8"/>
  <c r="AM40" i="8"/>
  <c r="AL40" i="8"/>
  <c r="AT39" i="8"/>
  <c r="AO39" i="8"/>
  <c r="AN39" i="8"/>
  <c r="AS39" i="8" s="1"/>
  <c r="AY16" i="8" s="1"/>
  <c r="AM39" i="8"/>
  <c r="AR39" i="8" s="1"/>
  <c r="AX16" i="8" s="1"/>
  <c r="AL39" i="8"/>
  <c r="AQ39" i="8" s="1"/>
  <c r="AW16" i="8" s="1"/>
  <c r="AO38" i="8"/>
  <c r="AN38" i="8"/>
  <c r="AM38" i="8"/>
  <c r="AL38" i="8"/>
  <c r="AO37" i="8"/>
  <c r="AT36" i="8" s="1"/>
  <c r="AZ15" i="8" s="1"/>
  <c r="AN37" i="8"/>
  <c r="AM37" i="8"/>
  <c r="AL37" i="8"/>
  <c r="AS36" i="8"/>
  <c r="AY15" i="8" s="1"/>
  <c r="AR36" i="8"/>
  <c r="AX15" i="8" s="1"/>
  <c r="AQ36" i="8"/>
  <c r="AW15" i="8" s="1"/>
  <c r="AO36" i="8"/>
  <c r="AN36" i="8"/>
  <c r="AM36" i="8"/>
  <c r="AL36" i="8"/>
  <c r="AO35" i="8"/>
  <c r="AN35" i="8"/>
  <c r="AM35" i="8"/>
  <c r="AL35" i="8"/>
  <c r="AO34" i="8"/>
  <c r="AN34" i="8"/>
  <c r="AS33" i="8" s="1"/>
  <c r="AY14" i="8" s="1"/>
  <c r="AM34" i="8"/>
  <c r="AR33" i="8" s="1"/>
  <c r="AX14" i="8" s="1"/>
  <c r="AL34" i="8"/>
  <c r="AQ33" i="8" s="1"/>
  <c r="AW14" i="8" s="1"/>
  <c r="AO33" i="8"/>
  <c r="AT33" i="8" s="1"/>
  <c r="AZ14" i="8" s="1"/>
  <c r="AN33" i="8"/>
  <c r="AM33" i="8"/>
  <c r="AL33" i="8"/>
  <c r="AO32" i="8"/>
  <c r="AN32" i="8"/>
  <c r="AM32" i="8"/>
  <c r="AL32" i="8"/>
  <c r="AO31" i="8"/>
  <c r="AN31" i="8"/>
  <c r="AM31" i="8"/>
  <c r="AL31" i="8"/>
  <c r="AT30" i="8"/>
  <c r="AZ13" i="8" s="1"/>
  <c r="AO30" i="8"/>
  <c r="AN30" i="8"/>
  <c r="AS30" i="8" s="1"/>
  <c r="AY13" i="8" s="1"/>
  <c r="AM30" i="8"/>
  <c r="AR30" i="8" s="1"/>
  <c r="AX13" i="8" s="1"/>
  <c r="AL30" i="8"/>
  <c r="AQ30" i="8" s="1"/>
  <c r="AW13" i="8" s="1"/>
  <c r="AO29" i="8"/>
  <c r="AN29" i="8"/>
  <c r="AM29" i="8"/>
  <c r="AL29" i="8"/>
  <c r="AO28" i="8"/>
  <c r="AT27" i="8" s="1"/>
  <c r="AZ12" i="8" s="1"/>
  <c r="AN28" i="8"/>
  <c r="AM28" i="8"/>
  <c r="AL28" i="8"/>
  <c r="AS27" i="8"/>
  <c r="AY12" i="8" s="1"/>
  <c r="AR27" i="8"/>
  <c r="AX12" i="8" s="1"/>
  <c r="AQ27" i="8"/>
  <c r="AW12" i="8" s="1"/>
  <c r="AO27" i="8"/>
  <c r="AN27" i="8"/>
  <c r="AM27" i="8"/>
  <c r="AL27" i="8"/>
  <c r="AO26" i="8"/>
  <c r="AT25" i="8" s="1"/>
  <c r="AZ11" i="8" s="1"/>
  <c r="AN26" i="8"/>
  <c r="AM26" i="8"/>
  <c r="AL26" i="8"/>
  <c r="AS25" i="8"/>
  <c r="AY11" i="8" s="1"/>
  <c r="AR25" i="8"/>
  <c r="AX11" i="8" s="1"/>
  <c r="AQ25" i="8"/>
  <c r="AW11" i="8" s="1"/>
  <c r="AO25" i="8"/>
  <c r="AN25" i="8"/>
  <c r="AM25" i="8"/>
  <c r="AL25" i="8"/>
  <c r="AO24" i="8"/>
  <c r="AT23" i="8" s="1"/>
  <c r="AZ10" i="8" s="1"/>
  <c r="AN24" i="8"/>
  <c r="AM24" i="8"/>
  <c r="AL24" i="8"/>
  <c r="AS23" i="8"/>
  <c r="AR23" i="8"/>
  <c r="AQ23" i="8"/>
  <c r="AO23" i="8"/>
  <c r="AN23" i="8"/>
  <c r="AM23" i="8"/>
  <c r="AL23" i="8"/>
  <c r="AO22" i="8"/>
  <c r="AN22" i="8"/>
  <c r="AM22" i="8"/>
  <c r="AL22" i="8"/>
  <c r="AO21" i="8"/>
  <c r="AN21" i="8"/>
  <c r="AS20" i="8" s="1"/>
  <c r="AY9" i="8" s="1"/>
  <c r="AM21" i="8"/>
  <c r="AR20" i="8" s="1"/>
  <c r="AX9" i="8" s="1"/>
  <c r="AL21" i="8"/>
  <c r="AQ20" i="8" s="1"/>
  <c r="AW9" i="8" s="1"/>
  <c r="AO20" i="8"/>
  <c r="AT20" i="8" s="1"/>
  <c r="AZ9" i="8" s="1"/>
  <c r="AN20" i="8"/>
  <c r="AM20" i="8"/>
  <c r="AL20" i="8"/>
  <c r="AO19" i="8"/>
  <c r="AN19" i="8"/>
  <c r="AM19" i="8"/>
  <c r="AR16" i="8" s="1"/>
  <c r="AX8" i="8" s="1"/>
  <c r="AL19" i="8"/>
  <c r="AQ16" i="8" s="1"/>
  <c r="AW8" i="8" s="1"/>
  <c r="AY18" i="8"/>
  <c r="AX18" i="8"/>
  <c r="AW18" i="8"/>
  <c r="AO18" i="8"/>
  <c r="AT16" i="8" s="1"/>
  <c r="AZ8" i="8" s="1"/>
  <c r="AN18" i="8"/>
  <c r="AM18" i="8"/>
  <c r="AL18" i="8"/>
  <c r="AO17" i="8"/>
  <c r="AN17" i="8"/>
  <c r="AM17" i="8"/>
  <c r="AL17" i="8"/>
  <c r="AZ16" i="8"/>
  <c r="AS16" i="8"/>
  <c r="AY8" i="8" s="1"/>
  <c r="AO16" i="8"/>
  <c r="AN16" i="8"/>
  <c r="AM16" i="8"/>
  <c r="AL16" i="8"/>
  <c r="AO15" i="8"/>
  <c r="AN15" i="8"/>
  <c r="AM15" i="8"/>
  <c r="AL15" i="8"/>
  <c r="AO14" i="8"/>
  <c r="AN14" i="8"/>
  <c r="AM14" i="8"/>
  <c r="AL14" i="8"/>
  <c r="AO13" i="8"/>
  <c r="AN13" i="8"/>
  <c r="AM13" i="8"/>
  <c r="AL13" i="8"/>
  <c r="AO12" i="8"/>
  <c r="AN12" i="8"/>
  <c r="AN52" i="8" s="1"/>
  <c r="AM12" i="8"/>
  <c r="AM52" i="8" s="1"/>
  <c r="AL12" i="8"/>
  <c r="AL52" i="8" s="1"/>
  <c r="AO11" i="8"/>
  <c r="AO52" i="8" s="1"/>
  <c r="AN11" i="8"/>
  <c r="AM11" i="8"/>
  <c r="AL11" i="8"/>
  <c r="AY10" i="8"/>
  <c r="AX10" i="8"/>
  <c r="AW10" i="8"/>
  <c r="AO10" i="8"/>
  <c r="AN10" i="8"/>
  <c r="AM10" i="8"/>
  <c r="AL10" i="8"/>
  <c r="AO9" i="8"/>
  <c r="AN9" i="8"/>
  <c r="AM9" i="8"/>
  <c r="AL9" i="8"/>
  <c r="AT8" i="8"/>
  <c r="AZ7" i="8" s="1"/>
  <c r="AO8" i="8"/>
  <c r="AN8" i="8"/>
  <c r="AS8" i="8" s="1"/>
  <c r="AY7" i="8" s="1"/>
  <c r="AM8" i="8"/>
  <c r="AR8" i="8" s="1"/>
  <c r="AX7" i="8" s="1"/>
  <c r="AL8" i="8"/>
  <c r="AQ8" i="8" s="1"/>
  <c r="AW7" i="8" s="1"/>
  <c r="AO7" i="8"/>
  <c r="AN7" i="8"/>
  <c r="AM7" i="8"/>
  <c r="AL7" i="8"/>
  <c r="AY6" i="8"/>
  <c r="AX6" i="8"/>
  <c r="AW6" i="8"/>
  <c r="AS6" i="8"/>
  <c r="AR6" i="8"/>
  <c r="AQ6" i="8"/>
  <c r="AO6" i="8"/>
  <c r="AT6" i="8" s="1"/>
  <c r="AZ6" i="8" s="1"/>
  <c r="AN6" i="8"/>
  <c r="AM6" i="8"/>
  <c r="AL6" i="8"/>
  <c r="AO21" i="7" l="1"/>
  <c r="AT21" i="7" s="1"/>
  <c r="AZ9" i="7" s="1"/>
  <c r="AN21" i="7"/>
  <c r="AS21" i="7" s="1"/>
  <c r="AY9" i="7" s="1"/>
  <c r="AM21" i="7"/>
  <c r="AR21" i="7" s="1"/>
  <c r="AX9" i="7" s="1"/>
  <c r="AL21" i="7"/>
  <c r="AQ21" i="7" s="1"/>
  <c r="AW9" i="7" s="1"/>
  <c r="AO20" i="7"/>
  <c r="AN20" i="7"/>
  <c r="AM20" i="7"/>
  <c r="AL20" i="7"/>
  <c r="AO19" i="7"/>
  <c r="AN19" i="7"/>
  <c r="AM19" i="7"/>
  <c r="AL19" i="7"/>
  <c r="AO18" i="7"/>
  <c r="AN18" i="7"/>
  <c r="AM18" i="7"/>
  <c r="AL18" i="7"/>
  <c r="AO17" i="7"/>
  <c r="AN17" i="7"/>
  <c r="AM17" i="7"/>
  <c r="AL17" i="7"/>
  <c r="AO16" i="7"/>
  <c r="AT16" i="7" s="1"/>
  <c r="AZ8" i="7" s="1"/>
  <c r="AN16" i="7"/>
  <c r="AS16" i="7" s="1"/>
  <c r="AY8" i="7" s="1"/>
  <c r="AM16" i="7"/>
  <c r="AR16" i="7" s="1"/>
  <c r="AX8" i="7" s="1"/>
  <c r="AL16" i="7"/>
  <c r="AQ16" i="7" s="1"/>
  <c r="AW8" i="7" s="1"/>
  <c r="AO15" i="7"/>
  <c r="AN15" i="7"/>
  <c r="AM15" i="7"/>
  <c r="AL15" i="7"/>
  <c r="AO13" i="7"/>
  <c r="AT13" i="7" s="1"/>
  <c r="AZ7" i="7" s="1"/>
  <c r="AN13" i="7"/>
  <c r="AS13" i="7" s="1"/>
  <c r="AY7" i="7" s="1"/>
  <c r="AM13" i="7"/>
  <c r="AR13" i="7" s="1"/>
  <c r="AX7" i="7" s="1"/>
  <c r="AL13" i="7"/>
  <c r="AQ13" i="7" s="1"/>
  <c r="AW7" i="7" s="1"/>
  <c r="AO12" i="7"/>
  <c r="AN12" i="7"/>
  <c r="AM12" i="7"/>
  <c r="AL12" i="7"/>
  <c r="AO11" i="7"/>
  <c r="AN11" i="7"/>
  <c r="AM11" i="7"/>
  <c r="AL11" i="7"/>
  <c r="AT10" i="7"/>
  <c r="AZ6" i="7" s="1"/>
  <c r="AO10" i="7"/>
  <c r="AN10" i="7"/>
  <c r="AS10" i="7" s="1"/>
  <c r="AY6" i="7" s="1"/>
  <c r="AM10" i="7"/>
  <c r="AR10" i="7" s="1"/>
  <c r="AX6" i="7" s="1"/>
  <c r="AL10" i="7"/>
  <c r="AL26" i="7" s="1"/>
  <c r="AO9" i="7"/>
  <c r="AT7" i="7" s="1"/>
  <c r="AZ5" i="7" s="1"/>
  <c r="AN9" i="7"/>
  <c r="AM9" i="7"/>
  <c r="AL9" i="7"/>
  <c r="AO8" i="7"/>
  <c r="AN8" i="7"/>
  <c r="AM8" i="7"/>
  <c r="AL8" i="7"/>
  <c r="AS7" i="7"/>
  <c r="AR7" i="7"/>
  <c r="AQ7" i="7"/>
  <c r="AO6" i="7"/>
  <c r="AO26" i="7" s="1"/>
  <c r="AN6" i="7"/>
  <c r="AN26" i="7" s="1"/>
  <c r="AM6" i="7"/>
  <c r="AM26" i="7" s="1"/>
  <c r="AL6" i="7"/>
  <c r="AY5" i="7"/>
  <c r="AX5" i="7"/>
  <c r="AW5" i="7"/>
  <c r="AO5" i="7"/>
  <c r="AN5" i="7"/>
  <c r="AM5" i="7"/>
  <c r="AL5" i="7"/>
  <c r="AS4" i="7"/>
  <c r="AY4" i="7" s="1"/>
  <c r="AR4" i="7"/>
  <c r="AX4" i="7" s="1"/>
  <c r="AQ4" i="7"/>
  <c r="AW4" i="7" s="1"/>
  <c r="AO4" i="7"/>
  <c r="AN4" i="7"/>
  <c r="AM4" i="7"/>
  <c r="AL4" i="7"/>
  <c r="AQ10" i="7" l="1"/>
  <c r="AW6" i="7" s="1"/>
  <c r="AT4" i="7"/>
  <c r="AZ4" i="7" s="1"/>
  <c r="AQ46" i="6" l="1"/>
  <c r="AO46" i="6"/>
  <c r="AT46" i="6" s="1"/>
  <c r="AZ17" i="6" s="1"/>
  <c r="AN46" i="6"/>
  <c r="AS46" i="6" s="1"/>
  <c r="AY17" i="6" s="1"/>
  <c r="AM46" i="6"/>
  <c r="AR46" i="6" s="1"/>
  <c r="AX17" i="6" s="1"/>
  <c r="AL46" i="6"/>
  <c r="AO45" i="6"/>
  <c r="AN45" i="6"/>
  <c r="AM45" i="6"/>
  <c r="AL45" i="6"/>
  <c r="AO44" i="6"/>
  <c r="AN44" i="6"/>
  <c r="AM44" i="6"/>
  <c r="AL44" i="6"/>
  <c r="AO43" i="6"/>
  <c r="AN43" i="6"/>
  <c r="AM43" i="6"/>
  <c r="AL43" i="6"/>
  <c r="AO42" i="6"/>
  <c r="AN42" i="6"/>
  <c r="AM42" i="6"/>
  <c r="AL42" i="6"/>
  <c r="AQ41" i="6" s="1"/>
  <c r="AW16" i="6" s="1"/>
  <c r="AO41" i="6"/>
  <c r="AT41" i="6" s="1"/>
  <c r="AZ16" i="6" s="1"/>
  <c r="AN41" i="6"/>
  <c r="AS41" i="6" s="1"/>
  <c r="AY16" i="6" s="1"/>
  <c r="AM41" i="6"/>
  <c r="AR41" i="6" s="1"/>
  <c r="AX16" i="6" s="1"/>
  <c r="AL41" i="6"/>
  <c r="AO40" i="6"/>
  <c r="AN40" i="6"/>
  <c r="AM40" i="6"/>
  <c r="AL40" i="6"/>
  <c r="AQ38" i="6" s="1"/>
  <c r="AW15" i="6" s="1"/>
  <c r="AO38" i="6"/>
  <c r="AT38" i="6" s="1"/>
  <c r="AZ15" i="6" s="1"/>
  <c r="AN38" i="6"/>
  <c r="AS38" i="6" s="1"/>
  <c r="AY15" i="6" s="1"/>
  <c r="AM38" i="6"/>
  <c r="AR38" i="6" s="1"/>
  <c r="AX15" i="6" s="1"/>
  <c r="AL38" i="6"/>
  <c r="AO37" i="6"/>
  <c r="AN37" i="6"/>
  <c r="AM37" i="6"/>
  <c r="AL37" i="6"/>
  <c r="AO36" i="6"/>
  <c r="AN36" i="6"/>
  <c r="AM36" i="6"/>
  <c r="AL36" i="6"/>
  <c r="AT35" i="6"/>
  <c r="AZ14" i="6" s="1"/>
  <c r="AS35" i="6"/>
  <c r="AY14" i="6" s="1"/>
  <c r="AR35" i="6"/>
  <c r="AX14" i="6" s="1"/>
  <c r="AO35" i="6"/>
  <c r="AN35" i="6"/>
  <c r="AM35" i="6"/>
  <c r="AL35" i="6"/>
  <c r="AQ35" i="6" s="1"/>
  <c r="AW14" i="6" s="1"/>
  <c r="AO34" i="6"/>
  <c r="AN34" i="6"/>
  <c r="AM34" i="6"/>
  <c r="AL34" i="6"/>
  <c r="AO33" i="6"/>
  <c r="AT32" i="6" s="1"/>
  <c r="AZ13" i="6" s="1"/>
  <c r="AN33" i="6"/>
  <c r="AS32" i="6" s="1"/>
  <c r="AY13" i="6" s="1"/>
  <c r="AM33" i="6"/>
  <c r="AR32" i="6" s="1"/>
  <c r="AX13" i="6" s="1"/>
  <c r="AL33" i="6"/>
  <c r="AQ32" i="6"/>
  <c r="AO32" i="6"/>
  <c r="AN32" i="6"/>
  <c r="AM32" i="6"/>
  <c r="AL32" i="6"/>
  <c r="AO31" i="6"/>
  <c r="AN31" i="6"/>
  <c r="AM31" i="6"/>
  <c r="AL31" i="6"/>
  <c r="AO30" i="6"/>
  <c r="AN30" i="6"/>
  <c r="AM30" i="6"/>
  <c r="AL30" i="6"/>
  <c r="AQ29" i="6" s="1"/>
  <c r="AW12" i="6" s="1"/>
  <c r="AO29" i="6"/>
  <c r="AT29" i="6" s="1"/>
  <c r="AZ12" i="6" s="1"/>
  <c r="AN29" i="6"/>
  <c r="AS29" i="6" s="1"/>
  <c r="AY12" i="6" s="1"/>
  <c r="AM29" i="6"/>
  <c r="AR29" i="6" s="1"/>
  <c r="AX12" i="6" s="1"/>
  <c r="AL29" i="6"/>
  <c r="AO28" i="6"/>
  <c r="AN28" i="6"/>
  <c r="AM28" i="6"/>
  <c r="AL28" i="6"/>
  <c r="AO27" i="6"/>
  <c r="AN27" i="6"/>
  <c r="AM27" i="6"/>
  <c r="AL27" i="6"/>
  <c r="AT26" i="6"/>
  <c r="AZ11" i="6" s="1"/>
  <c r="AS26" i="6"/>
  <c r="AY11" i="6" s="1"/>
  <c r="AR26" i="6"/>
  <c r="AX11" i="6" s="1"/>
  <c r="AO26" i="6"/>
  <c r="AN26" i="6"/>
  <c r="AM26" i="6"/>
  <c r="AL26" i="6"/>
  <c r="AQ26" i="6" s="1"/>
  <c r="AW11" i="6" s="1"/>
  <c r="AO25" i="6"/>
  <c r="AN25" i="6"/>
  <c r="AM25" i="6"/>
  <c r="AL25" i="6"/>
  <c r="AT24" i="6"/>
  <c r="AZ10" i="6" s="1"/>
  <c r="AS24" i="6"/>
  <c r="AY10" i="6" s="1"/>
  <c r="AR24" i="6"/>
  <c r="AX10" i="6" s="1"/>
  <c r="AO24" i="6"/>
  <c r="AN24" i="6"/>
  <c r="AM24" i="6"/>
  <c r="AL24" i="6"/>
  <c r="AQ24" i="6" s="1"/>
  <c r="AW10" i="6" s="1"/>
  <c r="AO23" i="6"/>
  <c r="AN23" i="6"/>
  <c r="AM23" i="6"/>
  <c r="AL23" i="6"/>
  <c r="AT22" i="6"/>
  <c r="AS22" i="6"/>
  <c r="AR22" i="6"/>
  <c r="AO22" i="6"/>
  <c r="AN22" i="6"/>
  <c r="AM22" i="6"/>
  <c r="AL22" i="6"/>
  <c r="AQ22" i="6" s="1"/>
  <c r="AW9" i="6" s="1"/>
  <c r="AO21" i="6"/>
  <c r="AN21" i="6"/>
  <c r="AM21" i="6"/>
  <c r="AL21" i="6"/>
  <c r="AO20" i="6"/>
  <c r="AT19" i="6" s="1"/>
  <c r="AZ8" i="6" s="1"/>
  <c r="AN20" i="6"/>
  <c r="AS19" i="6" s="1"/>
  <c r="AY8" i="6" s="1"/>
  <c r="AM20" i="6"/>
  <c r="AR19" i="6" s="1"/>
  <c r="AX8" i="6" s="1"/>
  <c r="AL20" i="6"/>
  <c r="AQ19" i="6"/>
  <c r="AW8" i="6" s="1"/>
  <c r="AO19" i="6"/>
  <c r="AN19" i="6"/>
  <c r="AM19" i="6"/>
  <c r="AL19" i="6"/>
  <c r="AO18" i="6"/>
  <c r="AN18" i="6"/>
  <c r="AM18" i="6"/>
  <c r="AL18" i="6"/>
  <c r="AW17" i="6"/>
  <c r="AO17" i="6"/>
  <c r="AN17" i="6"/>
  <c r="AM17" i="6"/>
  <c r="AL17" i="6"/>
  <c r="AO16" i="6"/>
  <c r="AN16" i="6"/>
  <c r="AM16" i="6"/>
  <c r="AL16" i="6"/>
  <c r="AT15" i="6"/>
  <c r="AZ7" i="6" s="1"/>
  <c r="AS15" i="6"/>
  <c r="AY7" i="6" s="1"/>
  <c r="AR15" i="6"/>
  <c r="AX7" i="6" s="1"/>
  <c r="AO15" i="6"/>
  <c r="AN15" i="6"/>
  <c r="AM15" i="6"/>
  <c r="AL15" i="6"/>
  <c r="AQ15" i="6" s="1"/>
  <c r="AW7" i="6" s="1"/>
  <c r="AO14" i="6"/>
  <c r="AN14" i="6"/>
  <c r="AM14" i="6"/>
  <c r="AL14" i="6"/>
  <c r="AW13" i="6"/>
  <c r="AO13" i="6"/>
  <c r="AN13" i="6"/>
  <c r="AM13" i="6"/>
  <c r="AL13" i="6"/>
  <c r="AO12" i="6"/>
  <c r="AN12" i="6"/>
  <c r="AM12" i="6"/>
  <c r="AL12" i="6"/>
  <c r="AO11" i="6"/>
  <c r="AN11" i="6"/>
  <c r="AM11" i="6"/>
  <c r="AL11" i="6"/>
  <c r="AO10" i="6"/>
  <c r="AN10" i="6"/>
  <c r="AM10" i="6"/>
  <c r="AL10" i="6"/>
  <c r="AZ9" i="6"/>
  <c r="AY9" i="6"/>
  <c r="AX9" i="6"/>
  <c r="AO9" i="6"/>
  <c r="AN9" i="6"/>
  <c r="AM9" i="6"/>
  <c r="AL9" i="6"/>
  <c r="AQ7" i="6" s="1"/>
  <c r="AW6" i="6" s="1"/>
  <c r="AO8" i="6"/>
  <c r="AN8" i="6"/>
  <c r="AM8" i="6"/>
  <c r="AL8" i="6"/>
  <c r="AO7" i="6"/>
  <c r="AT7" i="6" s="1"/>
  <c r="AZ6" i="6" s="1"/>
  <c r="AN7" i="6"/>
  <c r="AS7" i="6" s="1"/>
  <c r="AY6" i="6" s="1"/>
  <c r="AM7" i="6"/>
  <c r="AR7" i="6" s="1"/>
  <c r="AX6" i="6" s="1"/>
  <c r="AL7" i="6"/>
  <c r="AO6" i="6"/>
  <c r="AN6" i="6"/>
  <c r="AM6" i="6"/>
  <c r="AL6" i="6"/>
  <c r="AZ5" i="6"/>
  <c r="AY5" i="6"/>
  <c r="AX5" i="6"/>
  <c r="AT5" i="6"/>
  <c r="AS5" i="6"/>
  <c r="AR5" i="6"/>
  <c r="AQ5" i="6"/>
  <c r="AW5" i="6" s="1"/>
  <c r="AO5" i="6"/>
  <c r="AN5" i="6"/>
  <c r="AM5" i="6"/>
  <c r="AL5" i="6"/>
  <c r="AL51" i="6" l="1"/>
  <c r="AM51" i="6"/>
  <c r="AN51" i="6"/>
  <c r="AO51" i="6"/>
  <c r="AS46" i="5" l="1"/>
  <c r="AR46" i="5"/>
  <c r="AQ46" i="5"/>
  <c r="AO46" i="5"/>
  <c r="AT46" i="5" s="1"/>
  <c r="AZ17" i="5" s="1"/>
  <c r="AN46" i="5"/>
  <c r="AM46" i="5"/>
  <c r="AL46" i="5"/>
  <c r="AO45" i="5"/>
  <c r="AN45" i="5"/>
  <c r="AM45" i="5"/>
  <c r="AL45" i="5"/>
  <c r="AO44" i="5"/>
  <c r="AN44" i="5"/>
  <c r="AM44" i="5"/>
  <c r="AL44" i="5"/>
  <c r="AO43" i="5"/>
  <c r="AN43" i="5"/>
  <c r="AM43" i="5"/>
  <c r="AL43" i="5"/>
  <c r="AO42" i="5"/>
  <c r="AN42" i="5"/>
  <c r="AS41" i="5" s="1"/>
  <c r="AY16" i="5" s="1"/>
  <c r="AM42" i="5"/>
  <c r="AR41" i="5" s="1"/>
  <c r="AX16" i="5" s="1"/>
  <c r="AL42" i="5"/>
  <c r="AQ41" i="5" s="1"/>
  <c r="AW16" i="5" s="1"/>
  <c r="AO41" i="5"/>
  <c r="AT41" i="5" s="1"/>
  <c r="AZ16" i="5" s="1"/>
  <c r="AN41" i="5"/>
  <c r="AM41" i="5"/>
  <c r="AL41" i="5"/>
  <c r="AO40" i="5"/>
  <c r="AN40" i="5"/>
  <c r="AS38" i="5" s="1"/>
  <c r="AY15" i="5" s="1"/>
  <c r="AM40" i="5"/>
  <c r="AR38" i="5" s="1"/>
  <c r="AX15" i="5" s="1"/>
  <c r="AL40" i="5"/>
  <c r="AQ38" i="5" s="1"/>
  <c r="AW15" i="5" s="1"/>
  <c r="AO38" i="5"/>
  <c r="AT38" i="5" s="1"/>
  <c r="AZ15" i="5" s="1"/>
  <c r="AN38" i="5"/>
  <c r="AM38" i="5"/>
  <c r="AL38" i="5"/>
  <c r="AO37" i="5"/>
  <c r="AN37" i="5"/>
  <c r="AM37" i="5"/>
  <c r="AL37" i="5"/>
  <c r="AO36" i="5"/>
  <c r="AN36" i="5"/>
  <c r="AM36" i="5"/>
  <c r="AL36" i="5"/>
  <c r="AO35" i="5"/>
  <c r="AT35" i="5" s="1"/>
  <c r="AZ14" i="5" s="1"/>
  <c r="AN35" i="5"/>
  <c r="AS35" i="5" s="1"/>
  <c r="AY14" i="5" s="1"/>
  <c r="AM35" i="5"/>
  <c r="AR35" i="5" s="1"/>
  <c r="AX14" i="5" s="1"/>
  <c r="AL35" i="5"/>
  <c r="AQ35" i="5" s="1"/>
  <c r="AW14" i="5" s="1"/>
  <c r="AO34" i="5"/>
  <c r="AN34" i="5"/>
  <c r="AM34" i="5"/>
  <c r="AL34" i="5"/>
  <c r="AO33" i="5"/>
  <c r="AN33" i="5"/>
  <c r="AM33" i="5"/>
  <c r="AL33" i="5"/>
  <c r="AT32" i="5"/>
  <c r="AS32" i="5"/>
  <c r="AR32" i="5"/>
  <c r="AQ32" i="5"/>
  <c r="AO32" i="5"/>
  <c r="AN32" i="5"/>
  <c r="AM32" i="5"/>
  <c r="AL32" i="5"/>
  <c r="AO31" i="5"/>
  <c r="AN31" i="5"/>
  <c r="AM31" i="5"/>
  <c r="AL31" i="5"/>
  <c r="AO30" i="5"/>
  <c r="AN30" i="5"/>
  <c r="AS29" i="5" s="1"/>
  <c r="AY12" i="5" s="1"/>
  <c r="AM30" i="5"/>
  <c r="AR29" i="5" s="1"/>
  <c r="AX12" i="5" s="1"/>
  <c r="AL30" i="5"/>
  <c r="AQ29" i="5" s="1"/>
  <c r="AW12" i="5" s="1"/>
  <c r="AO29" i="5"/>
  <c r="AT29" i="5" s="1"/>
  <c r="AZ12" i="5" s="1"/>
  <c r="AN29" i="5"/>
  <c r="AM29" i="5"/>
  <c r="AL29" i="5"/>
  <c r="AO28" i="5"/>
  <c r="AN28" i="5"/>
  <c r="AM28" i="5"/>
  <c r="AL28" i="5"/>
  <c r="AO27" i="5"/>
  <c r="AN27" i="5"/>
  <c r="AM27" i="5"/>
  <c r="AL27" i="5"/>
  <c r="AO26" i="5"/>
  <c r="AT26" i="5" s="1"/>
  <c r="AZ11" i="5" s="1"/>
  <c r="AN26" i="5"/>
  <c r="AS26" i="5" s="1"/>
  <c r="AY11" i="5" s="1"/>
  <c r="AM26" i="5"/>
  <c r="AR26" i="5" s="1"/>
  <c r="AX11" i="5" s="1"/>
  <c r="AL26" i="5"/>
  <c r="AQ26" i="5" s="1"/>
  <c r="AW11" i="5" s="1"/>
  <c r="AO25" i="5"/>
  <c r="AN25" i="5"/>
  <c r="AM25" i="5"/>
  <c r="AL25" i="5"/>
  <c r="AO24" i="5"/>
  <c r="AT24" i="5" s="1"/>
  <c r="AZ10" i="5" s="1"/>
  <c r="AN24" i="5"/>
  <c r="AS24" i="5" s="1"/>
  <c r="AY10" i="5" s="1"/>
  <c r="AM24" i="5"/>
  <c r="AR24" i="5" s="1"/>
  <c r="AX10" i="5" s="1"/>
  <c r="AL24" i="5"/>
  <c r="AQ24" i="5" s="1"/>
  <c r="AW10" i="5" s="1"/>
  <c r="AO23" i="5"/>
  <c r="AN23" i="5"/>
  <c r="AM23" i="5"/>
  <c r="AL23" i="5"/>
  <c r="AO22" i="5"/>
  <c r="AT22" i="5" s="1"/>
  <c r="AZ9" i="5" s="1"/>
  <c r="AN22" i="5"/>
  <c r="AS22" i="5" s="1"/>
  <c r="AY9" i="5" s="1"/>
  <c r="AM22" i="5"/>
  <c r="AR22" i="5" s="1"/>
  <c r="AX9" i="5" s="1"/>
  <c r="AL22" i="5"/>
  <c r="AQ22" i="5" s="1"/>
  <c r="AW9" i="5" s="1"/>
  <c r="AO21" i="5"/>
  <c r="AN21" i="5"/>
  <c r="AM21" i="5"/>
  <c r="AL21" i="5"/>
  <c r="AO20" i="5"/>
  <c r="AN20" i="5"/>
  <c r="AM20" i="5"/>
  <c r="AL20" i="5"/>
  <c r="AT19" i="5"/>
  <c r="AZ8" i="5" s="1"/>
  <c r="AS19" i="5"/>
  <c r="AY8" i="5" s="1"/>
  <c r="AR19" i="5"/>
  <c r="AX8" i="5" s="1"/>
  <c r="AQ19" i="5"/>
  <c r="AW8" i="5" s="1"/>
  <c r="AO19" i="5"/>
  <c r="AN19" i="5"/>
  <c r="AM19" i="5"/>
  <c r="AL19" i="5"/>
  <c r="AO18" i="5"/>
  <c r="AN18" i="5"/>
  <c r="AM18" i="5"/>
  <c r="AL18" i="5"/>
  <c r="AY17" i="5"/>
  <c r="AX17" i="5"/>
  <c r="AW17" i="5"/>
  <c r="AO17" i="5"/>
  <c r="AN17" i="5"/>
  <c r="AM17" i="5"/>
  <c r="AL17" i="5"/>
  <c r="AO16" i="5"/>
  <c r="AN16" i="5"/>
  <c r="AM16" i="5"/>
  <c r="AL16" i="5"/>
  <c r="AO15" i="5"/>
  <c r="AT15" i="5" s="1"/>
  <c r="AZ7" i="5" s="1"/>
  <c r="AN15" i="5"/>
  <c r="AS15" i="5" s="1"/>
  <c r="AY7" i="5" s="1"/>
  <c r="AM15" i="5"/>
  <c r="AR15" i="5" s="1"/>
  <c r="AX7" i="5" s="1"/>
  <c r="AL15" i="5"/>
  <c r="AQ15" i="5" s="1"/>
  <c r="AW7" i="5" s="1"/>
  <c r="AO14" i="5"/>
  <c r="AN14" i="5"/>
  <c r="AM14" i="5"/>
  <c r="AL14" i="5"/>
  <c r="AZ13" i="5"/>
  <c r="AY13" i="5"/>
  <c r="AX13" i="5"/>
  <c r="AW13" i="5"/>
  <c r="AO13" i="5"/>
  <c r="AN13" i="5"/>
  <c r="AM13" i="5"/>
  <c r="AL13" i="5"/>
  <c r="AO12" i="5"/>
  <c r="AN12" i="5"/>
  <c r="AM12" i="5"/>
  <c r="AL12" i="5"/>
  <c r="AO11" i="5"/>
  <c r="AN11" i="5"/>
  <c r="AM11" i="5"/>
  <c r="AL11" i="5"/>
  <c r="AO10" i="5"/>
  <c r="AN10" i="5"/>
  <c r="AM10" i="5"/>
  <c r="AL10" i="5"/>
  <c r="AO9" i="5"/>
  <c r="AO51" i="5" s="1"/>
  <c r="AN9" i="5"/>
  <c r="AN51" i="5" s="1"/>
  <c r="AM9" i="5"/>
  <c r="AR7" i="5" s="1"/>
  <c r="AX6" i="5" s="1"/>
  <c r="AL9" i="5"/>
  <c r="AQ7" i="5" s="1"/>
  <c r="AW6" i="5" s="1"/>
  <c r="AO8" i="5"/>
  <c r="AN8" i="5"/>
  <c r="AM8" i="5"/>
  <c r="AL8" i="5"/>
  <c r="AO7" i="5"/>
  <c r="AT7" i="5" s="1"/>
  <c r="AZ6" i="5" s="1"/>
  <c r="AN7" i="5"/>
  <c r="AM7" i="5"/>
  <c r="AL7" i="5"/>
  <c r="AO6" i="5"/>
  <c r="AN6" i="5"/>
  <c r="AM6" i="5"/>
  <c r="AL6" i="5"/>
  <c r="AT5" i="5"/>
  <c r="AZ5" i="5" s="1"/>
  <c r="AS5" i="5"/>
  <c r="AY5" i="5" s="1"/>
  <c r="AR5" i="5"/>
  <c r="AX5" i="5" s="1"/>
  <c r="AQ5" i="5"/>
  <c r="AW5" i="5" s="1"/>
  <c r="AO5" i="5"/>
  <c r="AN5" i="5"/>
  <c r="AM5" i="5"/>
  <c r="AM51" i="5" s="1"/>
  <c r="AL5" i="5"/>
  <c r="AL51" i="5" s="1"/>
  <c r="AS7" i="5" l="1"/>
  <c r="AY6" i="5" s="1"/>
  <c r="AT22" i="4" l="1"/>
  <c r="AZ10" i="4" s="1"/>
  <c r="AR22" i="4"/>
  <c r="AQ22" i="4"/>
  <c r="AO22" i="4"/>
  <c r="AN22" i="4"/>
  <c r="AS22" i="4" s="1"/>
  <c r="AY10" i="4" s="1"/>
  <c r="AM22" i="4"/>
  <c r="AL22" i="4"/>
  <c r="AO21" i="4"/>
  <c r="AN21" i="4"/>
  <c r="AM21" i="4"/>
  <c r="AL21" i="4"/>
  <c r="AO20" i="4"/>
  <c r="AT17" i="4" s="1"/>
  <c r="AZ9" i="4" s="1"/>
  <c r="AN20" i="4"/>
  <c r="AM20" i="4"/>
  <c r="AL20" i="4"/>
  <c r="AO19" i="4"/>
  <c r="AN19" i="4"/>
  <c r="AM19" i="4"/>
  <c r="AL19" i="4"/>
  <c r="AO18" i="4"/>
  <c r="AN18" i="4"/>
  <c r="AM18" i="4"/>
  <c r="AR17" i="4" s="1"/>
  <c r="AX9" i="4" s="1"/>
  <c r="AL18" i="4"/>
  <c r="AQ17" i="4" s="1"/>
  <c r="AW9" i="4" s="1"/>
  <c r="AO17" i="4"/>
  <c r="AN17" i="4"/>
  <c r="AS17" i="4" s="1"/>
  <c r="AY9" i="4" s="1"/>
  <c r="AM17" i="4"/>
  <c r="AL17" i="4"/>
  <c r="AR14" i="4"/>
  <c r="AX8" i="4" s="1"/>
  <c r="AQ14" i="4"/>
  <c r="AW8" i="4" s="1"/>
  <c r="AO14" i="4"/>
  <c r="AT14" i="4" s="1"/>
  <c r="AZ8" i="4" s="1"/>
  <c r="AN14" i="4"/>
  <c r="AS14" i="4" s="1"/>
  <c r="AY8" i="4" s="1"/>
  <c r="AM14" i="4"/>
  <c r="AL14" i="4"/>
  <c r="AO13" i="4"/>
  <c r="AN13" i="4"/>
  <c r="AM13" i="4"/>
  <c r="AL13" i="4"/>
  <c r="AO12" i="4"/>
  <c r="AN12" i="4"/>
  <c r="AM12" i="4"/>
  <c r="AR11" i="4" s="1"/>
  <c r="AX7" i="4" s="1"/>
  <c r="AL12" i="4"/>
  <c r="AQ11" i="4" s="1"/>
  <c r="AW7" i="4" s="1"/>
  <c r="AT11" i="4"/>
  <c r="AZ7" i="4" s="1"/>
  <c r="AS11" i="4"/>
  <c r="AY7" i="4" s="1"/>
  <c r="AO11" i="4"/>
  <c r="AN11" i="4"/>
  <c r="AM11" i="4"/>
  <c r="AL11" i="4"/>
  <c r="AX10" i="4"/>
  <c r="AW10" i="4"/>
  <c r="AO10" i="4"/>
  <c r="AT8" i="4" s="1"/>
  <c r="AZ6" i="4" s="1"/>
  <c r="AN10" i="4"/>
  <c r="AS8" i="4" s="1"/>
  <c r="AY6" i="4" s="1"/>
  <c r="AM10" i="4"/>
  <c r="AL10" i="4"/>
  <c r="AO9" i="4"/>
  <c r="AN9" i="4"/>
  <c r="AM9" i="4"/>
  <c r="AR8" i="4" s="1"/>
  <c r="AX6" i="4" s="1"/>
  <c r="AL9" i="4"/>
  <c r="AQ8" i="4" s="1"/>
  <c r="AW6" i="4" s="1"/>
  <c r="AO7" i="4"/>
  <c r="AT5" i="4" s="1"/>
  <c r="AZ5" i="4" s="1"/>
  <c r="AN7" i="4"/>
  <c r="AS5" i="4" s="1"/>
  <c r="AY5" i="4" s="1"/>
  <c r="AM7" i="4"/>
  <c r="AL7" i="4"/>
  <c r="AO6" i="4"/>
  <c r="AN6" i="4"/>
  <c r="AM6" i="4"/>
  <c r="AL6" i="4"/>
  <c r="AO5" i="4"/>
  <c r="AO27" i="4" s="1"/>
  <c r="AN5" i="4"/>
  <c r="AN27" i="4" s="1"/>
  <c r="AM5" i="4"/>
  <c r="AR5" i="4" s="1"/>
  <c r="AX5" i="4" s="1"/>
  <c r="AL5" i="4"/>
  <c r="AQ5" i="4" s="1"/>
  <c r="AW5" i="4" s="1"/>
  <c r="AL27" i="4" l="1"/>
  <c r="AM27" i="4"/>
  <c r="AS45" i="2" l="1"/>
  <c r="AR45" i="2"/>
  <c r="AQ45" i="2"/>
  <c r="AO45" i="2"/>
  <c r="AT45" i="2" s="1"/>
  <c r="AZ16" i="2" s="1"/>
  <c r="AN45" i="2"/>
  <c r="AM45" i="2"/>
  <c r="AL45" i="2"/>
  <c r="AO44" i="2"/>
  <c r="AN44" i="2"/>
  <c r="AM44" i="2"/>
  <c r="AL44" i="2"/>
  <c r="AO43" i="2"/>
  <c r="AN43" i="2"/>
  <c r="AM43" i="2"/>
  <c r="AL43" i="2"/>
  <c r="AO42" i="2"/>
  <c r="AN42" i="2"/>
  <c r="AM42" i="2"/>
  <c r="AL42" i="2"/>
  <c r="AO41" i="2"/>
  <c r="AN41" i="2"/>
  <c r="AS40" i="2" s="1"/>
  <c r="AY15" i="2" s="1"/>
  <c r="AM41" i="2"/>
  <c r="AR40" i="2" s="1"/>
  <c r="AX15" i="2" s="1"/>
  <c r="AL41" i="2"/>
  <c r="AQ40" i="2" s="1"/>
  <c r="AW15" i="2" s="1"/>
  <c r="AO40" i="2"/>
  <c r="AT40" i="2" s="1"/>
  <c r="AZ15" i="2" s="1"/>
  <c r="AN40" i="2"/>
  <c r="AM40" i="2"/>
  <c r="AL40" i="2"/>
  <c r="AO39" i="2"/>
  <c r="AN39" i="2"/>
  <c r="AM39" i="2"/>
  <c r="AL39" i="2"/>
  <c r="AO38" i="2"/>
  <c r="AN38" i="2"/>
  <c r="AM38" i="2"/>
  <c r="AL38" i="2"/>
  <c r="AO37" i="2"/>
  <c r="AT37" i="2" s="1"/>
  <c r="AZ14" i="2" s="1"/>
  <c r="AN37" i="2"/>
  <c r="AS37" i="2" s="1"/>
  <c r="AY14" i="2" s="1"/>
  <c r="AM37" i="2"/>
  <c r="AR37" i="2" s="1"/>
  <c r="AX14" i="2" s="1"/>
  <c r="AL37" i="2"/>
  <c r="AQ37" i="2" s="1"/>
  <c r="AW14" i="2" s="1"/>
  <c r="AO36" i="2"/>
  <c r="AN36" i="2"/>
  <c r="AM36" i="2"/>
  <c r="AL36" i="2"/>
  <c r="AO35" i="2"/>
  <c r="AT34" i="2" s="1"/>
  <c r="AZ13" i="2" s="1"/>
  <c r="AN35" i="2"/>
  <c r="AM35" i="2"/>
  <c r="AL35" i="2"/>
  <c r="AS34" i="2"/>
  <c r="AY13" i="2" s="1"/>
  <c r="AQ34" i="2"/>
  <c r="AO34" i="2"/>
  <c r="AN34" i="2"/>
  <c r="AM34" i="2"/>
  <c r="AR34" i="2" s="1"/>
  <c r="AX13" i="2" s="1"/>
  <c r="AL34" i="2"/>
  <c r="AO33" i="2"/>
  <c r="AN33" i="2"/>
  <c r="AM33" i="2"/>
  <c r="AL33" i="2"/>
  <c r="AO32" i="2"/>
  <c r="AN32" i="2"/>
  <c r="AS31" i="2" s="1"/>
  <c r="AY12" i="2" s="1"/>
  <c r="AM32" i="2"/>
  <c r="AL32" i="2"/>
  <c r="AQ31" i="2" s="1"/>
  <c r="AW12" i="2" s="1"/>
  <c r="AR31" i="2"/>
  <c r="AO31" i="2"/>
  <c r="AT31" i="2" s="1"/>
  <c r="AZ12" i="2" s="1"/>
  <c r="AN31" i="2"/>
  <c r="AM31" i="2"/>
  <c r="AL31" i="2"/>
  <c r="AO30" i="2"/>
  <c r="AN30" i="2"/>
  <c r="AM30" i="2"/>
  <c r="AL30" i="2"/>
  <c r="AO29" i="2"/>
  <c r="AN29" i="2"/>
  <c r="AM29" i="2"/>
  <c r="AL29" i="2"/>
  <c r="AT28" i="2"/>
  <c r="AO28" i="2"/>
  <c r="AN28" i="2"/>
  <c r="AS28" i="2" s="1"/>
  <c r="AY11" i="2" s="1"/>
  <c r="AM28" i="2"/>
  <c r="AR28" i="2" s="1"/>
  <c r="AX11" i="2" s="1"/>
  <c r="AL28" i="2"/>
  <c r="AQ28" i="2" s="1"/>
  <c r="AW11" i="2" s="1"/>
  <c r="AO27" i="2"/>
  <c r="AN27" i="2"/>
  <c r="AM27" i="2"/>
  <c r="AL27" i="2"/>
  <c r="AO26" i="2"/>
  <c r="AT25" i="2" s="1"/>
  <c r="AZ10" i="2" s="1"/>
  <c r="AN26" i="2"/>
  <c r="AM26" i="2"/>
  <c r="AL26" i="2"/>
  <c r="AS25" i="2"/>
  <c r="AY10" i="2" s="1"/>
  <c r="AQ25" i="2"/>
  <c r="AO25" i="2"/>
  <c r="AN25" i="2"/>
  <c r="AM25" i="2"/>
  <c r="AR25" i="2" s="1"/>
  <c r="AX10" i="2" s="1"/>
  <c r="AL25" i="2"/>
  <c r="AT23" i="2"/>
  <c r="AZ9" i="2" s="1"/>
  <c r="AO23" i="2"/>
  <c r="AN23" i="2"/>
  <c r="AS23" i="2" s="1"/>
  <c r="AY9" i="2" s="1"/>
  <c r="AM23" i="2"/>
  <c r="AR23" i="2" s="1"/>
  <c r="AX9" i="2" s="1"/>
  <c r="AL23" i="2"/>
  <c r="AQ23" i="2" s="1"/>
  <c r="AW9" i="2" s="1"/>
  <c r="AO22" i="2"/>
  <c r="AN22" i="2"/>
  <c r="AM22" i="2"/>
  <c r="AL22" i="2"/>
  <c r="AT21" i="2"/>
  <c r="AO21" i="2"/>
  <c r="AN21" i="2"/>
  <c r="AS21" i="2" s="1"/>
  <c r="AY8" i="2" s="1"/>
  <c r="AM21" i="2"/>
  <c r="AR21" i="2" s="1"/>
  <c r="AX8" i="2" s="1"/>
  <c r="AL21" i="2"/>
  <c r="AQ21" i="2" s="1"/>
  <c r="AW8" i="2" s="1"/>
  <c r="AO20" i="2"/>
  <c r="AN20" i="2"/>
  <c r="AM20" i="2"/>
  <c r="AL20" i="2"/>
  <c r="AO19" i="2"/>
  <c r="AT18" i="2" s="1"/>
  <c r="AZ7" i="2" s="1"/>
  <c r="AN19" i="2"/>
  <c r="AM19" i="2"/>
  <c r="AL19" i="2"/>
  <c r="AS18" i="2"/>
  <c r="AY7" i="2" s="1"/>
  <c r="AO18" i="2"/>
  <c r="AN18" i="2"/>
  <c r="AM18" i="2"/>
  <c r="AR18" i="2" s="1"/>
  <c r="AX7" i="2" s="1"/>
  <c r="AL18" i="2"/>
  <c r="AQ18" i="2" s="1"/>
  <c r="AW7" i="2" s="1"/>
  <c r="AO17" i="2"/>
  <c r="AN17" i="2"/>
  <c r="AM17" i="2"/>
  <c r="AL17" i="2"/>
  <c r="AY16" i="2"/>
  <c r="AX16" i="2"/>
  <c r="AW16" i="2"/>
  <c r="AO16" i="2"/>
  <c r="AN16" i="2"/>
  <c r="AM16" i="2"/>
  <c r="AL16" i="2"/>
  <c r="AO15" i="2"/>
  <c r="AN15" i="2"/>
  <c r="AM15" i="2"/>
  <c r="AL15" i="2"/>
  <c r="AT14" i="2"/>
  <c r="AZ6" i="2" s="1"/>
  <c r="AO14" i="2"/>
  <c r="AN14" i="2"/>
  <c r="AS14" i="2" s="1"/>
  <c r="AY6" i="2" s="1"/>
  <c r="AM14" i="2"/>
  <c r="AR14" i="2" s="1"/>
  <c r="AX6" i="2" s="1"/>
  <c r="AL14" i="2"/>
  <c r="AQ14" i="2" s="1"/>
  <c r="AW6" i="2" s="1"/>
  <c r="AW13" i="2"/>
  <c r="AO13" i="2"/>
  <c r="AN13" i="2"/>
  <c r="AM13" i="2"/>
  <c r="AL13" i="2"/>
  <c r="AX12" i="2"/>
  <c r="AO12" i="2"/>
  <c r="AN12" i="2"/>
  <c r="AM12" i="2"/>
  <c r="AL12" i="2"/>
  <c r="AZ11" i="2"/>
  <c r="AO11" i="2"/>
  <c r="AN11" i="2"/>
  <c r="AM11" i="2"/>
  <c r="AL11" i="2"/>
  <c r="AW10" i="2"/>
  <c r="AO10" i="2"/>
  <c r="AN10" i="2"/>
  <c r="AM10" i="2"/>
  <c r="AL10" i="2"/>
  <c r="AO9" i="2"/>
  <c r="AN9" i="2"/>
  <c r="AM9" i="2"/>
  <c r="AR6" i="2" s="1"/>
  <c r="AX5" i="2" s="1"/>
  <c r="AL9" i="2"/>
  <c r="AQ6" i="2" s="1"/>
  <c r="AW5" i="2" s="1"/>
  <c r="AZ8" i="2"/>
  <c r="AO8" i="2"/>
  <c r="AN8" i="2"/>
  <c r="AS6" i="2" s="1"/>
  <c r="AY5" i="2" s="1"/>
  <c r="AM8" i="2"/>
  <c r="AL8" i="2"/>
  <c r="AO7" i="2"/>
  <c r="AN7" i="2"/>
  <c r="AM7" i="2"/>
  <c r="AL7" i="2"/>
  <c r="AO6" i="2"/>
  <c r="AO50" i="2" s="1"/>
  <c r="AN6" i="2"/>
  <c r="AM6" i="2"/>
  <c r="AL6" i="2"/>
  <c r="AO5" i="2"/>
  <c r="AN5" i="2"/>
  <c r="AM5" i="2"/>
  <c r="AL5" i="2"/>
  <c r="AZ4" i="2"/>
  <c r="AT4" i="2"/>
  <c r="AS4" i="2"/>
  <c r="AY4" i="2" s="1"/>
  <c r="AO4" i="2"/>
  <c r="AN4" i="2"/>
  <c r="AN50" i="2" s="1"/>
  <c r="AM4" i="2"/>
  <c r="AR4" i="2" s="1"/>
  <c r="AX4" i="2" s="1"/>
  <c r="AL4" i="2"/>
  <c r="AL50" i="2" s="1"/>
  <c r="AQ4" i="2" l="1"/>
  <c r="AW4" i="2" s="1"/>
  <c r="AT6" i="2"/>
  <c r="AZ5" i="2" s="1"/>
  <c r="AM50" i="2"/>
  <c r="AO50" i="1" l="1"/>
  <c r="AS45" i="1"/>
  <c r="AR45" i="1"/>
  <c r="AP45" i="1"/>
  <c r="AU45" i="1" s="1"/>
  <c r="BA16" i="1" s="1"/>
  <c r="AO45" i="1"/>
  <c r="AT45" i="1" s="1"/>
  <c r="AZ16" i="1" s="1"/>
  <c r="AN45" i="1"/>
  <c r="AM45" i="1"/>
  <c r="AP44" i="1"/>
  <c r="AO44" i="1"/>
  <c r="AN44" i="1"/>
  <c r="AM44" i="1"/>
  <c r="AP43" i="1"/>
  <c r="AO43" i="1"/>
  <c r="AN43" i="1"/>
  <c r="AM43" i="1"/>
  <c r="AP42" i="1"/>
  <c r="AO42" i="1"/>
  <c r="AN42" i="1"/>
  <c r="AM42" i="1"/>
  <c r="AP41" i="1"/>
  <c r="AO41" i="1"/>
  <c r="AN41" i="1"/>
  <c r="AS40" i="1" s="1"/>
  <c r="AY15" i="1" s="1"/>
  <c r="AM41" i="1"/>
  <c r="AR40" i="1"/>
  <c r="AX15" i="1" s="1"/>
  <c r="AP40" i="1"/>
  <c r="AU40" i="1" s="1"/>
  <c r="BA15" i="1" s="1"/>
  <c r="AO40" i="1"/>
  <c r="AT40" i="1" s="1"/>
  <c r="AZ15" i="1" s="1"/>
  <c r="AN40" i="1"/>
  <c r="AM40" i="1"/>
  <c r="AP39" i="1"/>
  <c r="AO39" i="1"/>
  <c r="AN39" i="1"/>
  <c r="AS37" i="1" s="1"/>
  <c r="AY14" i="1" s="1"/>
  <c r="AM39" i="1"/>
  <c r="AR37" i="1" s="1"/>
  <c r="AX14" i="1" s="1"/>
  <c r="AP37" i="1"/>
  <c r="AU37" i="1" s="1"/>
  <c r="BA14" i="1" s="1"/>
  <c r="AO37" i="1"/>
  <c r="AT37" i="1" s="1"/>
  <c r="AZ14" i="1" s="1"/>
  <c r="AN37" i="1"/>
  <c r="AM37" i="1"/>
  <c r="AP36" i="1"/>
  <c r="AO36" i="1"/>
  <c r="AN36" i="1"/>
  <c r="AM36" i="1"/>
  <c r="AP35" i="1"/>
  <c r="AO35" i="1"/>
  <c r="AN35" i="1"/>
  <c r="AM35" i="1"/>
  <c r="AP34" i="1"/>
  <c r="AU34" i="1" s="1"/>
  <c r="BA13" i="1" s="1"/>
  <c r="AO34" i="1"/>
  <c r="AT34" i="1" s="1"/>
  <c r="AZ13" i="1" s="1"/>
  <c r="AN34" i="1"/>
  <c r="AS34" i="1" s="1"/>
  <c r="AY13" i="1" s="1"/>
  <c r="AM34" i="1"/>
  <c r="AR34" i="1" s="1"/>
  <c r="AX13" i="1" s="1"/>
  <c r="AP33" i="1"/>
  <c r="AO33" i="1"/>
  <c r="AN33" i="1"/>
  <c r="AM33" i="1"/>
  <c r="AP32" i="1"/>
  <c r="AO32" i="1"/>
  <c r="AN32" i="1"/>
  <c r="AM32" i="1"/>
  <c r="AU31" i="1"/>
  <c r="AT31" i="1"/>
  <c r="AS31" i="1"/>
  <c r="AR31" i="1"/>
  <c r="AP31" i="1"/>
  <c r="AO31" i="1"/>
  <c r="AN31" i="1"/>
  <c r="AM31" i="1"/>
  <c r="AP30" i="1"/>
  <c r="AO30" i="1"/>
  <c r="AN30" i="1"/>
  <c r="AM30" i="1"/>
  <c r="AP29" i="1"/>
  <c r="AO29" i="1"/>
  <c r="AN29" i="1"/>
  <c r="AS28" i="1" s="1"/>
  <c r="AY11" i="1" s="1"/>
  <c r="AM29" i="1"/>
  <c r="AR28" i="1" s="1"/>
  <c r="AX11" i="1" s="1"/>
  <c r="AP28" i="1"/>
  <c r="AU28" i="1" s="1"/>
  <c r="BA11" i="1" s="1"/>
  <c r="AO28" i="1"/>
  <c r="AT28" i="1" s="1"/>
  <c r="AZ11" i="1" s="1"/>
  <c r="AN28" i="1"/>
  <c r="AM28" i="1"/>
  <c r="AP27" i="1"/>
  <c r="AO27" i="1"/>
  <c r="AN27" i="1"/>
  <c r="AM27" i="1"/>
  <c r="AP26" i="1"/>
  <c r="AO26" i="1"/>
  <c r="AN26" i="1"/>
  <c r="AM26" i="1"/>
  <c r="AP25" i="1"/>
  <c r="AU25" i="1" s="1"/>
  <c r="BA10" i="1" s="1"/>
  <c r="AO25" i="1"/>
  <c r="AT25" i="1" s="1"/>
  <c r="AZ10" i="1" s="1"/>
  <c r="AN25" i="1"/>
  <c r="AS25" i="1" s="1"/>
  <c r="AY10" i="1" s="1"/>
  <c r="AM25" i="1"/>
  <c r="AR25" i="1" s="1"/>
  <c r="AX10" i="1" s="1"/>
  <c r="AP24" i="1"/>
  <c r="AO24" i="1"/>
  <c r="AN24" i="1"/>
  <c r="AM24" i="1"/>
  <c r="AP23" i="1"/>
  <c r="AU23" i="1" s="1"/>
  <c r="BA9" i="1" s="1"/>
  <c r="AO23" i="1"/>
  <c r="AT23" i="1" s="1"/>
  <c r="AZ9" i="1" s="1"/>
  <c r="AN23" i="1"/>
  <c r="AS23" i="1" s="1"/>
  <c r="AY9" i="1" s="1"/>
  <c r="AM23" i="1"/>
  <c r="AR23" i="1" s="1"/>
  <c r="AX9" i="1" s="1"/>
  <c r="AP22" i="1"/>
  <c r="AO22" i="1"/>
  <c r="AN22" i="1"/>
  <c r="AM22" i="1"/>
  <c r="AP21" i="1"/>
  <c r="AU21" i="1" s="1"/>
  <c r="BA8" i="1" s="1"/>
  <c r="AO21" i="1"/>
  <c r="AT21" i="1" s="1"/>
  <c r="AZ8" i="1" s="1"/>
  <c r="AN21" i="1"/>
  <c r="AS21" i="1" s="1"/>
  <c r="AY8" i="1" s="1"/>
  <c r="AM21" i="1"/>
  <c r="AR21" i="1" s="1"/>
  <c r="AX8" i="1" s="1"/>
  <c r="AP20" i="1"/>
  <c r="AO20" i="1"/>
  <c r="AN20" i="1"/>
  <c r="AM20" i="1"/>
  <c r="AP19" i="1"/>
  <c r="AO19" i="1"/>
  <c r="AN19" i="1"/>
  <c r="AM19" i="1"/>
  <c r="AU18" i="1"/>
  <c r="BA7" i="1" s="1"/>
  <c r="AT18" i="1"/>
  <c r="AZ7" i="1" s="1"/>
  <c r="AS18" i="1"/>
  <c r="AY7" i="1" s="1"/>
  <c r="AR18" i="1"/>
  <c r="AX7" i="1" s="1"/>
  <c r="AP18" i="1"/>
  <c r="AO18" i="1"/>
  <c r="AN18" i="1"/>
  <c r="AM18" i="1"/>
  <c r="AP17" i="1"/>
  <c r="AO17" i="1"/>
  <c r="AN17" i="1"/>
  <c r="AM17" i="1"/>
  <c r="AY16" i="1"/>
  <c r="AX16" i="1"/>
  <c r="AP16" i="1"/>
  <c r="AO16" i="1"/>
  <c r="AN16" i="1"/>
  <c r="AM16" i="1"/>
  <c r="AP15" i="1"/>
  <c r="AO15" i="1"/>
  <c r="AN15" i="1"/>
  <c r="AM15" i="1"/>
  <c r="AP14" i="1"/>
  <c r="AU14" i="1" s="1"/>
  <c r="BA6" i="1" s="1"/>
  <c r="AO14" i="1"/>
  <c r="AT14" i="1" s="1"/>
  <c r="AZ6" i="1" s="1"/>
  <c r="AN14" i="1"/>
  <c r="AS14" i="1" s="1"/>
  <c r="AY6" i="1" s="1"/>
  <c r="AM14" i="1"/>
  <c r="AR14" i="1" s="1"/>
  <c r="AX6" i="1" s="1"/>
  <c r="AP13" i="1"/>
  <c r="AO13" i="1"/>
  <c r="AN13" i="1"/>
  <c r="AM13" i="1"/>
  <c r="BA12" i="1"/>
  <c r="AZ12" i="1"/>
  <c r="AY12" i="1"/>
  <c r="AX12" i="1"/>
  <c r="AP12" i="1"/>
  <c r="AO12" i="1"/>
  <c r="AN12" i="1"/>
  <c r="AM12" i="1"/>
  <c r="AP11" i="1"/>
  <c r="AO11" i="1"/>
  <c r="AN11" i="1"/>
  <c r="AM11" i="1"/>
  <c r="AP10" i="1"/>
  <c r="AO10" i="1"/>
  <c r="AN10" i="1"/>
  <c r="AM10" i="1"/>
  <c r="AP9" i="1"/>
  <c r="AO9" i="1"/>
  <c r="AN9" i="1"/>
  <c r="AM9" i="1"/>
  <c r="AP8" i="1"/>
  <c r="AP50" i="1" s="1"/>
  <c r="AO8" i="1"/>
  <c r="AN8" i="1"/>
  <c r="AN50" i="1" s="1"/>
  <c r="AM8" i="1"/>
  <c r="AR6" i="1" s="1"/>
  <c r="AX5" i="1" s="1"/>
  <c r="AP7" i="1"/>
  <c r="AO7" i="1"/>
  <c r="AN7" i="1"/>
  <c r="AM7" i="1"/>
  <c r="AP6" i="1"/>
  <c r="AU6" i="1" s="1"/>
  <c r="BA5" i="1" s="1"/>
  <c r="AO6" i="1"/>
  <c r="AT6" i="1" s="1"/>
  <c r="AZ5" i="1" s="1"/>
  <c r="AN6" i="1"/>
  <c r="AM6" i="1"/>
  <c r="AP5" i="1"/>
  <c r="AO5" i="1"/>
  <c r="AN5" i="1"/>
  <c r="AM5" i="1"/>
  <c r="AU4" i="1"/>
  <c r="BA4" i="1" s="1"/>
  <c r="AT4" i="1"/>
  <c r="AZ4" i="1" s="1"/>
  <c r="AS4" i="1"/>
  <c r="AY4" i="1" s="1"/>
  <c r="AR4" i="1"/>
  <c r="AX4" i="1" s="1"/>
  <c r="AP4" i="1"/>
  <c r="AO4" i="1"/>
  <c r="AN4" i="1"/>
  <c r="AM4" i="1"/>
  <c r="AM50" i="1" s="1"/>
  <c r="AS6" i="1" l="1"/>
  <c r="AY5" i="1" s="1"/>
</calcChain>
</file>

<file path=xl/sharedStrings.xml><?xml version="1.0" encoding="utf-8"?>
<sst xmlns="http://schemas.openxmlformats.org/spreadsheetml/2006/main" count="1962" uniqueCount="69">
  <si>
    <t>CONCENTRACIONES (ng/g)</t>
  </si>
  <si>
    <t>CONCENTRACIONES TOTALES POR AÑO (ng/g)</t>
  </si>
  <si>
    <t>SITIO</t>
  </si>
  <si>
    <t>FECHA</t>
  </si>
  <si>
    <t>HAP's</t>
  </si>
  <si>
    <t>ORGANO-Cl</t>
  </si>
  <si>
    <t>ORGANO-P</t>
  </si>
  <si>
    <t>PERMETRINA</t>
  </si>
  <si>
    <t>CAÑÓN</t>
  </si>
  <si>
    <t>indeno</t>
  </si>
  <si>
    <t>naftaleno</t>
  </si>
  <si>
    <t>bifenilo</t>
  </si>
  <si>
    <t>acenftileno</t>
  </si>
  <si>
    <t>acenafteno</t>
  </si>
  <si>
    <t>dibenzofurano</t>
  </si>
  <si>
    <t>fluoreno</t>
  </si>
  <si>
    <t>dibenzotiofeno</t>
  </si>
  <si>
    <t>lindano</t>
  </si>
  <si>
    <t>fenantreno</t>
  </si>
  <si>
    <t>antraceno</t>
  </si>
  <si>
    <t>metil paratión</t>
  </si>
  <si>
    <t>heptacloro</t>
  </si>
  <si>
    <t>malatión</t>
  </si>
  <si>
    <t>aldrin</t>
  </si>
  <si>
    <t>paratión</t>
  </si>
  <si>
    <t>fluoranteno</t>
  </si>
  <si>
    <t>pireno</t>
  </si>
  <si>
    <t>endosulfan I</t>
  </si>
  <si>
    <t>DDE</t>
  </si>
  <si>
    <t>dieldrin</t>
  </si>
  <si>
    <t>endrin</t>
  </si>
  <si>
    <t>endosulfan II</t>
  </si>
  <si>
    <t>DDD</t>
  </si>
  <si>
    <t>DDT</t>
  </si>
  <si>
    <t>1,2-benzantraceno</t>
  </si>
  <si>
    <t>metoxicloro</t>
  </si>
  <si>
    <t>mirex</t>
  </si>
  <si>
    <t>permetrina(cis)</t>
  </si>
  <si>
    <t>permetrina(trans)</t>
  </si>
  <si>
    <t>benzo(k)fluoranteno</t>
  </si>
  <si>
    <t>benzo(a)pireno</t>
  </si>
  <si>
    <t>dibenzantraceno</t>
  </si>
  <si>
    <t>TOTAL</t>
  </si>
  <si>
    <t>AÑO</t>
  </si>
  <si>
    <t>ORGANO Cl</t>
  </si>
  <si>
    <t>ORGANO P</t>
  </si>
  <si>
    <t>Sitios fuera de la REBIMA</t>
  </si>
  <si>
    <t>Sitios dentro de la REBIMA</t>
  </si>
  <si>
    <t>POR SITIO</t>
  </si>
  <si>
    <t>No se recibieron muestras</t>
  </si>
  <si>
    <t>No se pudo analizar</t>
  </si>
  <si>
    <t>DANTA</t>
  </si>
  <si>
    <t>HUMEDAL LACANJÁ</t>
  </si>
  <si>
    <t>HUM.LACANJÁ</t>
  </si>
  <si>
    <t>HUM. LACANJÁ</t>
  </si>
  <si>
    <t>IXCÁN</t>
  </si>
  <si>
    <t>JOSÉ</t>
  </si>
  <si>
    <t>LACANJÁ</t>
  </si>
  <si>
    <t>LAGARTOS</t>
  </si>
  <si>
    <t>LAGARTO</t>
  </si>
  <si>
    <t>MANZANERO</t>
  </si>
  <si>
    <t>MANZANARES</t>
  </si>
  <si>
    <t>MIRANDA</t>
  </si>
  <si>
    <t>PUERTO RICO</t>
  </si>
  <si>
    <t>P. RICO</t>
  </si>
  <si>
    <t>No se pudieron analizar</t>
  </si>
  <si>
    <t>SAN PABLO</t>
  </si>
  <si>
    <t>TZENDALES</t>
  </si>
  <si>
    <t>EMBARCADERO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</si>
</sst>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17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7" fontId="0" fillId="0" borderId="1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17" fontId="0" fillId="0" borderId="2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7" fontId="0" fillId="0" borderId="24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0" fillId="0" borderId="0" xfId="0" applyBorder="1" applyAlignment="1"/>
    <xf numFmtId="0" fontId="0" fillId="0" borderId="29" xfId="0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3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17" fontId="0" fillId="0" borderId="36" xfId="0" applyNumberFormat="1" applyBorder="1" applyAlignment="1">
      <alignment horizontal="center"/>
    </xf>
    <xf numFmtId="2" fontId="0" fillId="0" borderId="37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0" borderId="32" xfId="0" applyNumberFormat="1" applyFill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23" xfId="0" applyNumberFormat="1" applyFill="1" applyBorder="1" applyAlignment="1">
      <alignment horizontal="center"/>
    </xf>
    <xf numFmtId="2" fontId="0" fillId="2" borderId="25" xfId="0" applyNumberFormat="1" applyFill="1" applyBorder="1" applyAlignment="1">
      <alignment horizontal="center"/>
    </xf>
    <xf numFmtId="0" fontId="0" fillId="0" borderId="23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0" fontId="0" fillId="0" borderId="36" xfId="0" applyBorder="1" applyAlignment="1">
      <alignment horizontal="center"/>
    </xf>
    <xf numFmtId="2" fontId="0" fillId="3" borderId="7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1" fillId="0" borderId="43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7" fontId="0" fillId="0" borderId="4" xfId="0" applyNumberFormat="1" applyBorder="1" applyAlignment="1">
      <alignment horizontal="center"/>
    </xf>
    <xf numFmtId="17" fontId="0" fillId="0" borderId="9" xfId="0" applyNumberFormat="1" applyBorder="1" applyAlignment="1">
      <alignment horizontal="center"/>
    </xf>
    <xf numFmtId="2" fontId="0" fillId="0" borderId="44" xfId="0" applyNumberFormat="1" applyBorder="1" applyAlignment="1">
      <alignment horizontal="center"/>
    </xf>
    <xf numFmtId="17" fontId="0" fillId="0" borderId="22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7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7" fontId="0" fillId="0" borderId="9" xfId="0" applyNumberFormat="1" applyFill="1" applyBorder="1" applyAlignment="1">
      <alignment horizontal="center"/>
    </xf>
    <xf numFmtId="2" fontId="0" fillId="2" borderId="44" xfId="0" applyNumberFormat="1" applyFill="1" applyBorder="1" applyAlignment="1">
      <alignment horizontal="center"/>
    </xf>
    <xf numFmtId="0" fontId="0" fillId="0" borderId="27" xfId="0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17" fontId="0" fillId="0" borderId="45" xfId="0" applyNumberFormat="1" applyBorder="1" applyAlignment="1">
      <alignment horizontal="center"/>
    </xf>
    <xf numFmtId="17" fontId="0" fillId="0" borderId="32" xfId="0" applyNumberFormat="1" applyBorder="1" applyAlignment="1">
      <alignment horizontal="center"/>
    </xf>
    <xf numFmtId="17" fontId="0" fillId="0" borderId="8" xfId="0" applyNumberFormat="1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17" fontId="0" fillId="0" borderId="41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5" fontId="0" fillId="2" borderId="5" xfId="0" applyNumberForma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165" fontId="1" fillId="0" borderId="6" xfId="0" applyNumberFormat="1" applyFont="1" applyBorder="1" applyAlignment="1">
      <alignment horizontal="center"/>
    </xf>
    <xf numFmtId="17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1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17" fontId="0" fillId="0" borderId="33" xfId="0" applyNumberFormat="1" applyBorder="1" applyAlignment="1">
      <alignment horizontal="center"/>
    </xf>
    <xf numFmtId="2" fontId="0" fillId="2" borderId="52" xfId="0" applyNumberFormat="1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17" fontId="0" fillId="3" borderId="0" xfId="0" applyNumberFormat="1" applyFill="1" applyAlignment="1">
      <alignment horizontal="center"/>
    </xf>
    <xf numFmtId="17" fontId="0" fillId="0" borderId="53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1" fillId="0" borderId="4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7" fontId="0" fillId="0" borderId="27" xfId="0" applyNumberFormat="1" applyBorder="1" applyAlignment="1">
      <alignment horizontal="center"/>
    </xf>
    <xf numFmtId="17" fontId="0" fillId="0" borderId="38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2" fontId="1" fillId="0" borderId="41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0" xfId="0" applyFill="1" applyBorder="1"/>
    <xf numFmtId="0" fontId="0" fillId="3" borderId="0" xfId="0" applyFill="1" applyBorder="1"/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2" fontId="1" fillId="0" borderId="54" xfId="0" applyNumberFormat="1" applyFont="1" applyBorder="1" applyAlignment="1">
      <alignment horizontal="center"/>
    </xf>
    <xf numFmtId="2" fontId="0" fillId="2" borderId="24" xfId="0" applyNumberFormat="1" applyFill="1" applyBorder="1" applyAlignment="1">
      <alignment horizontal="center"/>
    </xf>
    <xf numFmtId="17" fontId="0" fillId="0" borderId="17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0" fillId="0" borderId="7" xfId="0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17" fontId="0" fillId="3" borderId="6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4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CAÑÓN DEL COLORADO</a:t>
            </a:r>
          </a:p>
          <a:p>
            <a:pPr>
              <a:defRPr/>
            </a:pPr>
            <a:r>
              <a:rPr lang="es-MX" sz="1200" b="0" i="0" u="none" strike="noStrike" baseline="0">
                <a:effectLst/>
              </a:rPr>
              <a:t>CONCENTRACIONES TOTALES POR AÑO</a:t>
            </a:r>
            <a:r>
              <a:rPr lang="es-MX" sz="1200" b="0" i="0" u="none" strike="noStrike" baseline="0"/>
              <a:t> </a:t>
            </a:r>
            <a:endParaRPr lang="es-MX" sz="1200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[1]Cañon!$AW$4:$AW$16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[1]Cañon!$AX$4:$AX$16</c:f>
              <c:numCache>
                <c:formatCode>General</c:formatCode>
                <c:ptCount val="13"/>
                <c:pt idx="0">
                  <c:v>0</c:v>
                </c:pt>
                <c:pt idx="1">
                  <c:v>41.14</c:v>
                </c:pt>
                <c:pt idx="2">
                  <c:v>272.97999999999996</c:v>
                </c:pt>
                <c:pt idx="3">
                  <c:v>47.17</c:v>
                </c:pt>
                <c:pt idx="4">
                  <c:v>1258.9746603362969</c:v>
                </c:pt>
                <c:pt idx="5">
                  <c:v>3.2742446393762208</c:v>
                </c:pt>
                <c:pt idx="6">
                  <c:v>285.54748106609992</c:v>
                </c:pt>
                <c:pt idx="7">
                  <c:v>38.696331738436989</c:v>
                </c:pt>
                <c:pt idx="8">
                  <c:v>79.599999999999994</c:v>
                </c:pt>
                <c:pt idx="9">
                  <c:v>49.3</c:v>
                </c:pt>
                <c:pt idx="10">
                  <c:v>72.971798338806266</c:v>
                </c:pt>
                <c:pt idx="11">
                  <c:v>153.88900000000001</c:v>
                </c:pt>
                <c:pt idx="12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A-49B4-8EFA-47FF17359B25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[1]Cañon!$AW$4:$AW$16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[1]Cañon!$AY$4:$AY$16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2181.23</c:v>
                </c:pt>
                <c:pt idx="3">
                  <c:v>0</c:v>
                </c:pt>
                <c:pt idx="4">
                  <c:v>88.120850057143485</c:v>
                </c:pt>
                <c:pt idx="5">
                  <c:v>0</c:v>
                </c:pt>
                <c:pt idx="6">
                  <c:v>43.800000000000004</c:v>
                </c:pt>
                <c:pt idx="7">
                  <c:v>350.27910685805409</c:v>
                </c:pt>
                <c:pt idx="8">
                  <c:v>394.1</c:v>
                </c:pt>
                <c:pt idx="9">
                  <c:v>27</c:v>
                </c:pt>
                <c:pt idx="10">
                  <c:v>0</c:v>
                </c:pt>
                <c:pt idx="11">
                  <c:v>106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A-49B4-8EFA-47FF17359B25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[1]Cañon!$AW$4:$AW$16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[1]Cañon!$AZ$4:$AZ$16</c:f>
              <c:numCache>
                <c:formatCode>General</c:formatCode>
                <c:ptCount val="13"/>
                <c:pt idx="0">
                  <c:v>0</c:v>
                </c:pt>
                <c:pt idx="1">
                  <c:v>64.289999999999992</c:v>
                </c:pt>
                <c:pt idx="2">
                  <c:v>0</c:v>
                </c:pt>
                <c:pt idx="3">
                  <c:v>0</c:v>
                </c:pt>
                <c:pt idx="4">
                  <c:v>82.103770910043323</c:v>
                </c:pt>
                <c:pt idx="5">
                  <c:v>48.456146027653759</c:v>
                </c:pt>
                <c:pt idx="6">
                  <c:v>149.46730000000002</c:v>
                </c:pt>
                <c:pt idx="7">
                  <c:v>19</c:v>
                </c:pt>
                <c:pt idx="8">
                  <c:v>659.4</c:v>
                </c:pt>
                <c:pt idx="9">
                  <c:v>212.5</c:v>
                </c:pt>
                <c:pt idx="10">
                  <c:v>70.61137724550899</c:v>
                </c:pt>
                <c:pt idx="11">
                  <c:v>95.9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DA-49B4-8EFA-47FF17359B25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[1]Cañon!$AW$4:$AW$16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[1]Cañon!$BA$4:$BA$16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6.2210648148148175</c:v>
                </c:pt>
                <c:pt idx="6">
                  <c:v>126.4</c:v>
                </c:pt>
                <c:pt idx="7">
                  <c:v>0</c:v>
                </c:pt>
                <c:pt idx="8">
                  <c:v>18.100000000000001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DA-49B4-8EFA-47FF17359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765728"/>
        <c:axId val="403766120"/>
        <c:axId val="405629664"/>
      </c:line3DChart>
      <c:catAx>
        <c:axId val="40376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6120"/>
        <c:crosses val="autoZero"/>
        <c:auto val="1"/>
        <c:lblAlgn val="ctr"/>
        <c:lblOffset val="100"/>
        <c:noMultiLvlLbl val="0"/>
      </c:catAx>
      <c:valAx>
        <c:axId val="403766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ng/g</a:t>
                </a:r>
              </a:p>
            </c:rich>
          </c:tx>
          <c:layout>
            <c:manualLayout>
              <c:xMode val="edge"/>
              <c:yMode val="edge"/>
              <c:x val="3.8378608923884512E-2"/>
              <c:y val="0.47403433945756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5728"/>
        <c:crosses val="autoZero"/>
        <c:crossBetween val="between"/>
      </c:valAx>
      <c:serAx>
        <c:axId val="40562966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6120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RIO IXCÁN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s-MX" sz="1200" b="0" i="0" baseline="0">
                <a:effectLst/>
              </a:rPr>
              <a:t>CONCENTRACIONES TOTALES POR AÑO </a:t>
            </a:r>
            <a:endParaRPr lang="es-MX" sz="12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[5]Hoja1!$AV$5:$AV$17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[5]Hoja1!$AW$5:$AW$17</c:f>
              <c:numCache>
                <c:formatCode>General</c:formatCode>
                <c:ptCount val="13"/>
                <c:pt idx="0">
                  <c:v>0</c:v>
                </c:pt>
                <c:pt idx="1">
                  <c:v>23.799999999999997</c:v>
                </c:pt>
                <c:pt idx="2">
                  <c:v>479.59</c:v>
                </c:pt>
                <c:pt idx="3">
                  <c:v>290.41000000000003</c:v>
                </c:pt>
                <c:pt idx="4">
                  <c:v>1133.4992848690617</c:v>
                </c:pt>
                <c:pt idx="5">
                  <c:v>3.6962365591397854</c:v>
                </c:pt>
                <c:pt idx="6">
                  <c:v>413.33412972582977</c:v>
                </c:pt>
                <c:pt idx="7">
                  <c:v>102.96126091422701</c:v>
                </c:pt>
                <c:pt idx="8">
                  <c:v>67.800000000000011</c:v>
                </c:pt>
                <c:pt idx="9">
                  <c:v>1613</c:v>
                </c:pt>
                <c:pt idx="10">
                  <c:v>104.39176665092111</c:v>
                </c:pt>
                <c:pt idx="11">
                  <c:v>131.17017543859649</c:v>
                </c:pt>
                <c:pt idx="12">
                  <c:v>35.799999999999997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C-4889-8EEE-1719BB4D9EFE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[5]Hoja1!$AV$5:$AV$17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[5]Hoja1!$AX$5:$AX$17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8.7100000000000009</c:v>
                </c:pt>
                <c:pt idx="3">
                  <c:v>0</c:v>
                </c:pt>
                <c:pt idx="4">
                  <c:v>56.382624422571112</c:v>
                </c:pt>
                <c:pt idx="5">
                  <c:v>0.33602150537634418</c:v>
                </c:pt>
                <c:pt idx="6">
                  <c:v>7.5</c:v>
                </c:pt>
                <c:pt idx="7">
                  <c:v>392.86402157164866</c:v>
                </c:pt>
                <c:pt idx="8">
                  <c:v>272.7</c:v>
                </c:pt>
                <c:pt idx="9">
                  <c:v>8.1</c:v>
                </c:pt>
                <c:pt idx="10">
                  <c:v>0</c:v>
                </c:pt>
                <c:pt idx="11">
                  <c:v>172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C-4889-8EEE-1719BB4D9EFE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[5]Hoja1!$AV$5:$AV$17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[5]Hoja1!$AY$5:$AY$17</c:f>
              <c:numCache>
                <c:formatCode>General</c:formatCode>
                <c:ptCount val="13"/>
                <c:pt idx="0">
                  <c:v>0</c:v>
                </c:pt>
                <c:pt idx="1">
                  <c:v>265.40999999999997</c:v>
                </c:pt>
                <c:pt idx="2">
                  <c:v>0</c:v>
                </c:pt>
                <c:pt idx="3">
                  <c:v>0</c:v>
                </c:pt>
                <c:pt idx="4">
                  <c:v>286.51310151154871</c:v>
                </c:pt>
                <c:pt idx="5">
                  <c:v>30.298995739500921</c:v>
                </c:pt>
                <c:pt idx="6">
                  <c:v>76.420264646464645</c:v>
                </c:pt>
                <c:pt idx="7">
                  <c:v>91.225731895223419</c:v>
                </c:pt>
                <c:pt idx="8">
                  <c:v>432.70000000000005</c:v>
                </c:pt>
                <c:pt idx="9">
                  <c:v>48.099999999999994</c:v>
                </c:pt>
                <c:pt idx="10">
                  <c:v>184.03507321681624</c:v>
                </c:pt>
                <c:pt idx="11">
                  <c:v>115.2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C-4889-8EEE-1719BB4D9EFE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[5]Hoja1!$AV$5:$AV$17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[5]Hoja1!$AZ$5:$AZ$17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2.0161290322580649</c:v>
                </c:pt>
                <c:pt idx="6">
                  <c:v>53.6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C-4889-8EEE-1719BB4D9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764160"/>
        <c:axId val="403759456"/>
      </c:barChart>
      <c:catAx>
        <c:axId val="40376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59456"/>
        <c:crosses val="autoZero"/>
        <c:auto val="1"/>
        <c:lblAlgn val="ctr"/>
        <c:lblOffset val="100"/>
        <c:noMultiLvlLbl val="0"/>
      </c:catAx>
      <c:valAx>
        <c:axId val="4037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4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JOSÉ</a:t>
            </a:r>
          </a:p>
          <a:p>
            <a:pPr>
              <a:defRPr/>
            </a:pPr>
            <a:r>
              <a:rPr lang="es-MX" sz="1200"/>
              <a:t>CONCENTRACIONES TOTALES POR AÑO</a:t>
            </a:r>
          </a:p>
        </c:rich>
      </c:tx>
      <c:layout>
        <c:manualLayout>
          <c:xMode val="edge"/>
          <c:yMode val="edge"/>
          <c:x val="0.26406933508311464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[6]JOSË!$AV$5:$AV$17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[6]JOSË!$AW$5:$AW$17</c:f>
              <c:numCache>
                <c:formatCode>General</c:formatCode>
                <c:ptCount val="13"/>
                <c:pt idx="0">
                  <c:v>15.299999999999999</c:v>
                </c:pt>
                <c:pt idx="1">
                  <c:v>47.74</c:v>
                </c:pt>
                <c:pt idx="2">
                  <c:v>27.380000000000003</c:v>
                </c:pt>
                <c:pt idx="3">
                  <c:v>49.49</c:v>
                </c:pt>
                <c:pt idx="4">
                  <c:v>2077.9213376392631</c:v>
                </c:pt>
                <c:pt idx="5">
                  <c:v>6.2691393573746499</c:v>
                </c:pt>
                <c:pt idx="6">
                  <c:v>23.98296934306569</c:v>
                </c:pt>
                <c:pt idx="7">
                  <c:v>287.97774465971179</c:v>
                </c:pt>
                <c:pt idx="8">
                  <c:v>102.6</c:v>
                </c:pt>
                <c:pt idx="9">
                  <c:v>906.80000000000007</c:v>
                </c:pt>
                <c:pt idx="10">
                  <c:v>129.89594581329146</c:v>
                </c:pt>
                <c:pt idx="11">
                  <c:v>155.28580669800235</c:v>
                </c:pt>
                <c:pt idx="12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1-4932-BDCB-318BC8F56813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[6]JOSË!$AV$5:$AV$17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[6]JOSË!$AX$5:$AX$17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7.6999999999999993</c:v>
                </c:pt>
                <c:pt idx="3">
                  <c:v>0</c:v>
                </c:pt>
                <c:pt idx="4">
                  <c:v>143.84467941911331</c:v>
                </c:pt>
                <c:pt idx="5">
                  <c:v>4.8905343022990069</c:v>
                </c:pt>
                <c:pt idx="6">
                  <c:v>17.270599999999998</c:v>
                </c:pt>
                <c:pt idx="7">
                  <c:v>531.87282662692462</c:v>
                </c:pt>
                <c:pt idx="8">
                  <c:v>200.79999999999998</c:v>
                </c:pt>
                <c:pt idx="9">
                  <c:v>18</c:v>
                </c:pt>
                <c:pt idx="10">
                  <c:v>0</c:v>
                </c:pt>
                <c:pt idx="11">
                  <c:v>175.048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71-4932-BDCB-318BC8F56813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[6]JOSË!$AV$5:$AV$17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[6]JOSË!$AY$5:$AY$17</c:f>
              <c:numCache>
                <c:formatCode>General</c:formatCode>
                <c:ptCount val="13"/>
                <c:pt idx="0">
                  <c:v>0</c:v>
                </c:pt>
                <c:pt idx="1">
                  <c:v>495.28</c:v>
                </c:pt>
                <c:pt idx="2">
                  <c:v>0</c:v>
                </c:pt>
                <c:pt idx="3">
                  <c:v>0</c:v>
                </c:pt>
                <c:pt idx="4">
                  <c:v>162.69420628230938</c:v>
                </c:pt>
                <c:pt idx="5">
                  <c:v>45.92874445815621</c:v>
                </c:pt>
                <c:pt idx="6">
                  <c:v>61.135379999999998</c:v>
                </c:pt>
                <c:pt idx="7">
                  <c:v>68.644908097367079</c:v>
                </c:pt>
                <c:pt idx="8">
                  <c:v>243.7</c:v>
                </c:pt>
                <c:pt idx="9">
                  <c:v>158.80000000000001</c:v>
                </c:pt>
                <c:pt idx="10">
                  <c:v>21.210856974575435</c:v>
                </c:pt>
                <c:pt idx="11">
                  <c:v>153.62745000000001</c:v>
                </c:pt>
                <c:pt idx="12">
                  <c:v>23.2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71-4932-BDCB-318BC8F56813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[6]JOSË!$AV$5:$AV$17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[6]JOSË!$AZ$5:$AZ$17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4.5644986821457394</c:v>
                </c:pt>
                <c:pt idx="6">
                  <c:v>3</c:v>
                </c:pt>
                <c:pt idx="7">
                  <c:v>9.6522603079980076</c:v>
                </c:pt>
                <c:pt idx="8">
                  <c:v>0</c:v>
                </c:pt>
                <c:pt idx="9">
                  <c:v>8</c:v>
                </c:pt>
                <c:pt idx="10">
                  <c:v>0</c:v>
                </c:pt>
                <c:pt idx="11">
                  <c:v>0</c:v>
                </c:pt>
                <c:pt idx="12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71-4932-BDCB-318BC8F56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825808"/>
        <c:axId val="495829728"/>
        <c:axId val="495659888"/>
      </c:line3DChart>
      <c:catAx>
        <c:axId val="49582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9728"/>
        <c:crosses val="autoZero"/>
        <c:auto val="1"/>
        <c:lblAlgn val="ctr"/>
        <c:lblOffset val="100"/>
        <c:noMultiLvlLbl val="0"/>
      </c:catAx>
      <c:valAx>
        <c:axId val="49582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5808"/>
        <c:crosses val="autoZero"/>
        <c:crossBetween val="between"/>
      </c:valAx>
      <c:serAx>
        <c:axId val="4956598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9728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JOSÉ</a:t>
            </a:r>
          </a:p>
          <a:p>
            <a:pPr>
              <a:defRPr/>
            </a:pPr>
            <a:r>
              <a:rPr lang="es-MX" sz="1200"/>
              <a:t>CONCENTRACIONES TOTALES POR AÑO</a:t>
            </a:r>
          </a:p>
        </c:rich>
      </c:tx>
      <c:layout>
        <c:manualLayout>
          <c:xMode val="edge"/>
          <c:yMode val="edge"/>
          <c:x val="0.26406933508311464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[6]JOSË!$AV$5:$AV$17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[6]JOSË!$AW$5:$AW$17</c:f>
              <c:numCache>
                <c:formatCode>General</c:formatCode>
                <c:ptCount val="13"/>
                <c:pt idx="0">
                  <c:v>15.299999999999999</c:v>
                </c:pt>
                <c:pt idx="1">
                  <c:v>47.74</c:v>
                </c:pt>
                <c:pt idx="2">
                  <c:v>27.380000000000003</c:v>
                </c:pt>
                <c:pt idx="3">
                  <c:v>49.49</c:v>
                </c:pt>
                <c:pt idx="4">
                  <c:v>2077.9213376392631</c:v>
                </c:pt>
                <c:pt idx="5">
                  <c:v>6.2691393573746499</c:v>
                </c:pt>
                <c:pt idx="6">
                  <c:v>23.98296934306569</c:v>
                </c:pt>
                <c:pt idx="7">
                  <c:v>287.97774465971179</c:v>
                </c:pt>
                <c:pt idx="8">
                  <c:v>102.6</c:v>
                </c:pt>
                <c:pt idx="9">
                  <c:v>906.80000000000007</c:v>
                </c:pt>
                <c:pt idx="10">
                  <c:v>129.89594581329146</c:v>
                </c:pt>
                <c:pt idx="11">
                  <c:v>155.28580669800235</c:v>
                </c:pt>
                <c:pt idx="12">
                  <c:v>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C-49CB-84FE-D2B0EE0308A5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[6]JOSË!$AV$5:$AV$17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[6]JOSË!$AX$5:$AX$17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7.6999999999999993</c:v>
                </c:pt>
                <c:pt idx="3">
                  <c:v>0</c:v>
                </c:pt>
                <c:pt idx="4">
                  <c:v>143.84467941911331</c:v>
                </c:pt>
                <c:pt idx="5">
                  <c:v>4.8905343022990069</c:v>
                </c:pt>
                <c:pt idx="6">
                  <c:v>17.270599999999998</c:v>
                </c:pt>
                <c:pt idx="7">
                  <c:v>531.87282662692462</c:v>
                </c:pt>
                <c:pt idx="8">
                  <c:v>200.79999999999998</c:v>
                </c:pt>
                <c:pt idx="9">
                  <c:v>18</c:v>
                </c:pt>
                <c:pt idx="10">
                  <c:v>0</c:v>
                </c:pt>
                <c:pt idx="11">
                  <c:v>175.048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1C-49CB-84FE-D2B0EE0308A5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[6]JOSË!$AV$5:$AV$17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[6]JOSË!$AY$5:$AY$17</c:f>
              <c:numCache>
                <c:formatCode>General</c:formatCode>
                <c:ptCount val="13"/>
                <c:pt idx="0">
                  <c:v>0</c:v>
                </c:pt>
                <c:pt idx="1">
                  <c:v>495.28</c:v>
                </c:pt>
                <c:pt idx="2">
                  <c:v>0</c:v>
                </c:pt>
                <c:pt idx="3">
                  <c:v>0</c:v>
                </c:pt>
                <c:pt idx="4">
                  <c:v>162.69420628230938</c:v>
                </c:pt>
                <c:pt idx="5">
                  <c:v>45.92874445815621</c:v>
                </c:pt>
                <c:pt idx="6">
                  <c:v>61.135379999999998</c:v>
                </c:pt>
                <c:pt idx="7">
                  <c:v>68.644908097367079</c:v>
                </c:pt>
                <c:pt idx="8">
                  <c:v>243.7</c:v>
                </c:pt>
                <c:pt idx="9">
                  <c:v>158.80000000000001</c:v>
                </c:pt>
                <c:pt idx="10">
                  <c:v>21.210856974575435</c:v>
                </c:pt>
                <c:pt idx="11">
                  <c:v>153.62745000000001</c:v>
                </c:pt>
                <c:pt idx="12">
                  <c:v>23.2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1C-49CB-84FE-D2B0EE0308A5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[6]JOSË!$AV$5:$AV$17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[6]JOSË!$AZ$5:$AZ$17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4.5644986821457394</c:v>
                </c:pt>
                <c:pt idx="6">
                  <c:v>3</c:v>
                </c:pt>
                <c:pt idx="7">
                  <c:v>9.6522603079980076</c:v>
                </c:pt>
                <c:pt idx="8">
                  <c:v>0</c:v>
                </c:pt>
                <c:pt idx="9">
                  <c:v>8</c:v>
                </c:pt>
                <c:pt idx="10">
                  <c:v>0</c:v>
                </c:pt>
                <c:pt idx="11">
                  <c:v>0</c:v>
                </c:pt>
                <c:pt idx="12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1C-49CB-84FE-D2B0EE030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825808"/>
        <c:axId val="495829728"/>
      </c:barChart>
      <c:catAx>
        <c:axId val="49582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9728"/>
        <c:crosses val="autoZero"/>
        <c:auto val="1"/>
        <c:lblAlgn val="ctr"/>
        <c:lblOffset val="100"/>
        <c:noMultiLvlLbl val="0"/>
      </c:catAx>
      <c:valAx>
        <c:axId val="49582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LACANJÁ</a:t>
            </a:r>
          </a:p>
          <a:p>
            <a:pPr>
              <a:defRPr/>
            </a:pPr>
            <a:r>
              <a:rPr lang="es-MX" sz="1200"/>
              <a:t>CONCENTRACIONES TOTALES</a:t>
            </a:r>
            <a:r>
              <a:rPr lang="es-MX" sz="1200" baseline="0"/>
              <a:t> POR AÑO</a:t>
            </a:r>
            <a:endParaRPr lang="es-MX" sz="1200"/>
          </a:p>
        </c:rich>
      </c:tx>
      <c:layout>
        <c:manualLayout>
          <c:xMode val="edge"/>
          <c:yMode val="edge"/>
          <c:x val="0.2537915573053368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[7]Lacanja!$AV$4:$AV$9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[7]Lacanja!$AW$4:$AW$9</c:f>
              <c:numCache>
                <c:formatCode>General</c:formatCode>
                <c:ptCount val="6"/>
                <c:pt idx="0">
                  <c:v>63.254142300194928</c:v>
                </c:pt>
                <c:pt idx="1">
                  <c:v>82.2</c:v>
                </c:pt>
                <c:pt idx="2">
                  <c:v>53.300000000000004</c:v>
                </c:pt>
                <c:pt idx="3">
                  <c:v>70.689779973057853</c:v>
                </c:pt>
                <c:pt idx="4">
                  <c:v>26</c:v>
                </c:pt>
                <c:pt idx="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9-4BB1-B688-BDC8738E7373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[7]Lacanja!$AV$4:$AV$9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[7]Lacanja!$AX$4:$AX$9</c:f>
              <c:numCache>
                <c:formatCode>General</c:formatCode>
                <c:ptCount val="6"/>
                <c:pt idx="0">
                  <c:v>460.15823586744648</c:v>
                </c:pt>
                <c:pt idx="1">
                  <c:v>121.5</c:v>
                </c:pt>
                <c:pt idx="2">
                  <c:v>45.400000000000006</c:v>
                </c:pt>
                <c:pt idx="3">
                  <c:v>0</c:v>
                </c:pt>
                <c:pt idx="4">
                  <c:v>196</c:v>
                </c:pt>
                <c:pt idx="5">
                  <c:v>83.3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69-4BB1-B688-BDC8738E7373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[7]Lacanja!$AV$4:$AV$9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[7]Lacanja!$AY$4:$AY$9</c:f>
              <c:numCache>
                <c:formatCode>General</c:formatCode>
                <c:ptCount val="6"/>
                <c:pt idx="0">
                  <c:v>75.92261208576997</c:v>
                </c:pt>
                <c:pt idx="1">
                  <c:v>243.60000000000002</c:v>
                </c:pt>
                <c:pt idx="2">
                  <c:v>210.3</c:v>
                </c:pt>
                <c:pt idx="3">
                  <c:v>274.01503816793888</c:v>
                </c:pt>
                <c:pt idx="4">
                  <c:v>203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69-4BB1-B688-BDC8738E7373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[7]Lacanja!$AV$4:$AV$9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[7]Lacanja!$AZ$4:$AZ$9</c:f>
              <c:numCache>
                <c:formatCode>General</c:formatCode>
                <c:ptCount val="6"/>
                <c:pt idx="0">
                  <c:v>13.002826510721249</c:v>
                </c:pt>
                <c:pt idx="1">
                  <c:v>0</c:v>
                </c:pt>
                <c:pt idx="2">
                  <c:v>0</c:v>
                </c:pt>
                <c:pt idx="3">
                  <c:v>65.519133862196213</c:v>
                </c:pt>
                <c:pt idx="4">
                  <c:v>0</c:v>
                </c:pt>
                <c:pt idx="5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69-4BB1-B688-BDC8738E7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5616"/>
        <c:axId val="496806400"/>
        <c:axId val="497341816"/>
      </c:line3DChart>
      <c:catAx>
        <c:axId val="49680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6400"/>
        <c:crosses val="autoZero"/>
        <c:auto val="1"/>
        <c:lblAlgn val="ctr"/>
        <c:lblOffset val="100"/>
        <c:noMultiLvlLbl val="0"/>
      </c:catAx>
      <c:valAx>
        <c:axId val="49680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5616"/>
        <c:crosses val="autoZero"/>
        <c:crossBetween val="between"/>
      </c:valAx>
      <c:serAx>
        <c:axId val="4973418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6400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LACANJÁ</a:t>
            </a:r>
          </a:p>
          <a:p>
            <a:pPr>
              <a:defRPr/>
            </a:pPr>
            <a:r>
              <a:rPr lang="es-MX" sz="1200"/>
              <a:t>CONCENTRACIONES TOTALES</a:t>
            </a:r>
            <a:r>
              <a:rPr lang="es-MX" sz="1200" baseline="0"/>
              <a:t> POR AÑO</a:t>
            </a:r>
            <a:endParaRPr lang="es-MX" sz="1200"/>
          </a:p>
        </c:rich>
      </c:tx>
      <c:layout>
        <c:manualLayout>
          <c:xMode val="edge"/>
          <c:yMode val="edge"/>
          <c:x val="0.2537915573053368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[7]Lacanja!$AV$4:$AV$9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[7]Lacanja!$AW$4:$AW$9</c:f>
              <c:numCache>
                <c:formatCode>General</c:formatCode>
                <c:ptCount val="6"/>
                <c:pt idx="0">
                  <c:v>63.254142300194928</c:v>
                </c:pt>
                <c:pt idx="1">
                  <c:v>82.2</c:v>
                </c:pt>
                <c:pt idx="2">
                  <c:v>53.300000000000004</c:v>
                </c:pt>
                <c:pt idx="3">
                  <c:v>70.689779973057853</c:v>
                </c:pt>
                <c:pt idx="4">
                  <c:v>26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2-43DB-ACD3-1E2DCDD4BBE0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[7]Lacanja!$AV$4:$AV$9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[7]Lacanja!$AX$4:$AX$9</c:f>
              <c:numCache>
                <c:formatCode>General</c:formatCode>
                <c:ptCount val="6"/>
                <c:pt idx="0">
                  <c:v>460.15823586744648</c:v>
                </c:pt>
                <c:pt idx="1">
                  <c:v>121.5</c:v>
                </c:pt>
                <c:pt idx="2">
                  <c:v>45.400000000000006</c:v>
                </c:pt>
                <c:pt idx="3">
                  <c:v>0</c:v>
                </c:pt>
                <c:pt idx="4">
                  <c:v>196</c:v>
                </c:pt>
                <c:pt idx="5">
                  <c:v>83.3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B2-43DB-ACD3-1E2DCDD4BBE0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[7]Lacanja!$AV$4:$AV$9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[7]Lacanja!$AY$4:$AY$9</c:f>
              <c:numCache>
                <c:formatCode>General</c:formatCode>
                <c:ptCount val="6"/>
                <c:pt idx="0">
                  <c:v>75.92261208576997</c:v>
                </c:pt>
                <c:pt idx="1">
                  <c:v>243.60000000000002</c:v>
                </c:pt>
                <c:pt idx="2">
                  <c:v>210.3</c:v>
                </c:pt>
                <c:pt idx="3">
                  <c:v>274.01503816793888</c:v>
                </c:pt>
                <c:pt idx="4">
                  <c:v>203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B2-43DB-ACD3-1E2DCDD4BBE0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[7]Lacanja!$AV$4:$AV$9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[7]Lacanja!$AZ$4:$AZ$9</c:f>
              <c:numCache>
                <c:formatCode>General</c:formatCode>
                <c:ptCount val="6"/>
                <c:pt idx="0">
                  <c:v>13.002826510721249</c:v>
                </c:pt>
                <c:pt idx="1">
                  <c:v>0</c:v>
                </c:pt>
                <c:pt idx="2">
                  <c:v>0</c:v>
                </c:pt>
                <c:pt idx="3">
                  <c:v>65.519133862196213</c:v>
                </c:pt>
                <c:pt idx="4">
                  <c:v>0</c:v>
                </c:pt>
                <c:pt idx="5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B2-43DB-ACD3-1E2DCDD4B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6805616"/>
        <c:axId val="496806400"/>
      </c:barChart>
      <c:catAx>
        <c:axId val="49680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6400"/>
        <c:crosses val="autoZero"/>
        <c:auto val="1"/>
        <c:lblAlgn val="ctr"/>
        <c:lblOffset val="100"/>
        <c:noMultiLvlLbl val="0"/>
      </c:catAx>
      <c:valAx>
        <c:axId val="49680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LAGARTOS</a:t>
            </a:r>
          </a:p>
          <a:p>
            <a:pPr>
              <a:defRPr/>
            </a:pPr>
            <a:r>
              <a:rPr lang="es-MX" sz="1200"/>
              <a:t>CONCENTRACIONES</a:t>
            </a:r>
            <a:r>
              <a:rPr lang="es-MX" sz="1200" baseline="0"/>
              <a:t> TOTALES POR AÑO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[8]Lagarto!$AV$6:$AV$18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[8]Lagarto!$AW$6:$AW$18</c:f>
              <c:numCache>
                <c:formatCode>General</c:formatCode>
                <c:ptCount val="13"/>
                <c:pt idx="0">
                  <c:v>12.7</c:v>
                </c:pt>
                <c:pt idx="1">
                  <c:v>245.15</c:v>
                </c:pt>
                <c:pt idx="2">
                  <c:v>38.4</c:v>
                </c:pt>
                <c:pt idx="3">
                  <c:v>123.44999999999999</c:v>
                </c:pt>
                <c:pt idx="4">
                  <c:v>1632.1518776759806</c:v>
                </c:pt>
                <c:pt idx="5">
                  <c:v>12.910811657816113</c:v>
                </c:pt>
                <c:pt idx="6">
                  <c:v>31.7</c:v>
                </c:pt>
                <c:pt idx="7">
                  <c:v>109.16817182479284</c:v>
                </c:pt>
                <c:pt idx="8">
                  <c:v>54.2</c:v>
                </c:pt>
                <c:pt idx="9">
                  <c:v>77.199999999999989</c:v>
                </c:pt>
                <c:pt idx="10">
                  <c:v>130.23828104712581</c:v>
                </c:pt>
                <c:pt idx="11">
                  <c:v>104.7355</c:v>
                </c:pt>
                <c:pt idx="12">
                  <c:v>107.5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0D-4100-AF0B-DF02D7884714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[8]Lagarto!$AV$6:$AV$18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[8]Lagarto!$AX$6:$AX$18</c:f>
              <c:numCache>
                <c:formatCode>General</c:formatCode>
                <c:ptCount val="13"/>
                <c:pt idx="0">
                  <c:v>3.8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405.05441655081887</c:v>
                </c:pt>
                <c:pt idx="5">
                  <c:v>7.8923535864356831</c:v>
                </c:pt>
                <c:pt idx="6">
                  <c:v>8.5</c:v>
                </c:pt>
                <c:pt idx="7">
                  <c:v>509.96548283443263</c:v>
                </c:pt>
                <c:pt idx="8">
                  <c:v>634.19999999999993</c:v>
                </c:pt>
                <c:pt idx="9">
                  <c:v>0</c:v>
                </c:pt>
                <c:pt idx="10">
                  <c:v>0</c:v>
                </c:pt>
                <c:pt idx="11">
                  <c:v>265.75447633063527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0D-4100-AF0B-DF02D7884714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[8]Lagarto!$AV$6:$AV$18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[8]Lagarto!$AY$6:$AY$18</c:f>
              <c:numCache>
                <c:formatCode>General</c:formatCode>
                <c:ptCount val="13"/>
                <c:pt idx="0">
                  <c:v>0</c:v>
                </c:pt>
                <c:pt idx="1">
                  <c:v>14.81</c:v>
                </c:pt>
                <c:pt idx="2">
                  <c:v>0</c:v>
                </c:pt>
                <c:pt idx="3">
                  <c:v>0</c:v>
                </c:pt>
                <c:pt idx="4">
                  <c:v>93.065904806893684</c:v>
                </c:pt>
                <c:pt idx="5">
                  <c:v>42.47351522269183</c:v>
                </c:pt>
                <c:pt idx="6">
                  <c:v>45.2</c:v>
                </c:pt>
                <c:pt idx="7">
                  <c:v>335.76558430576699</c:v>
                </c:pt>
                <c:pt idx="8">
                  <c:v>208.89999999999998</c:v>
                </c:pt>
                <c:pt idx="9">
                  <c:v>102.5</c:v>
                </c:pt>
                <c:pt idx="10">
                  <c:v>116.37411333488572</c:v>
                </c:pt>
                <c:pt idx="11">
                  <c:v>133.20670000000001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0D-4100-AF0B-DF02D7884714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[8]Lagarto!$AV$6:$AV$18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[8]Lagarto!$AZ$6:$AZ$18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1086.9000000000001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9.4</c:v>
                </c:pt>
                <c:pt idx="7">
                  <c:v>18.941315744968716</c:v>
                </c:pt>
                <c:pt idx="8">
                  <c:v>13.4</c:v>
                </c:pt>
                <c:pt idx="9">
                  <c:v>0</c:v>
                </c:pt>
                <c:pt idx="10">
                  <c:v>0</c:v>
                </c:pt>
                <c:pt idx="11">
                  <c:v>167.77041942604853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0D-4100-AF0B-DF02D7884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824632"/>
        <c:axId val="495827768"/>
        <c:axId val="495900104"/>
      </c:line3DChart>
      <c:catAx>
        <c:axId val="495824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7768"/>
        <c:crosses val="autoZero"/>
        <c:auto val="1"/>
        <c:lblAlgn val="ctr"/>
        <c:lblOffset val="100"/>
        <c:noMultiLvlLbl val="0"/>
      </c:catAx>
      <c:valAx>
        <c:axId val="495827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4632"/>
        <c:crosses val="autoZero"/>
        <c:crossBetween val="between"/>
      </c:valAx>
      <c:serAx>
        <c:axId val="49590010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7768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LAGARTOS</a:t>
            </a:r>
          </a:p>
          <a:p>
            <a:pPr>
              <a:defRPr/>
            </a:pPr>
            <a:r>
              <a:rPr lang="es-MX" sz="1200"/>
              <a:t>CONCENTRACIONES</a:t>
            </a:r>
            <a:r>
              <a:rPr lang="es-MX" sz="1200" baseline="0"/>
              <a:t> TOTALES POR AÑO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[8]Lagarto!$AV$6:$AV$18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[8]Lagarto!$AW$6:$AW$18</c:f>
              <c:numCache>
                <c:formatCode>General</c:formatCode>
                <c:ptCount val="13"/>
                <c:pt idx="0">
                  <c:v>12.7</c:v>
                </c:pt>
                <c:pt idx="1">
                  <c:v>245.15</c:v>
                </c:pt>
                <c:pt idx="2">
                  <c:v>38.4</c:v>
                </c:pt>
                <c:pt idx="3">
                  <c:v>123.44999999999999</c:v>
                </c:pt>
                <c:pt idx="4">
                  <c:v>1632.1518776759806</c:v>
                </c:pt>
                <c:pt idx="5">
                  <c:v>12.910811657816113</c:v>
                </c:pt>
                <c:pt idx="6">
                  <c:v>31.7</c:v>
                </c:pt>
                <c:pt idx="7">
                  <c:v>109.16817182479284</c:v>
                </c:pt>
                <c:pt idx="8">
                  <c:v>54.2</c:v>
                </c:pt>
                <c:pt idx="9">
                  <c:v>77.199999999999989</c:v>
                </c:pt>
                <c:pt idx="10">
                  <c:v>130.23828104712581</c:v>
                </c:pt>
                <c:pt idx="11">
                  <c:v>104.7355</c:v>
                </c:pt>
                <c:pt idx="12">
                  <c:v>107.5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D-4E87-850A-7228AF663DC7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[8]Lagarto!$AV$6:$AV$18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[8]Lagarto!$AX$6:$AX$18</c:f>
              <c:numCache>
                <c:formatCode>General</c:formatCode>
                <c:ptCount val="13"/>
                <c:pt idx="0">
                  <c:v>3.8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405.05441655081887</c:v>
                </c:pt>
                <c:pt idx="5">
                  <c:v>7.8923535864356831</c:v>
                </c:pt>
                <c:pt idx="6">
                  <c:v>8.5</c:v>
                </c:pt>
                <c:pt idx="7">
                  <c:v>509.96548283443263</c:v>
                </c:pt>
                <c:pt idx="8">
                  <c:v>634.19999999999993</c:v>
                </c:pt>
                <c:pt idx="9">
                  <c:v>0</c:v>
                </c:pt>
                <c:pt idx="10">
                  <c:v>0</c:v>
                </c:pt>
                <c:pt idx="11">
                  <c:v>265.75447633063527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D-4E87-850A-7228AF663DC7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[8]Lagarto!$AV$6:$AV$18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[8]Lagarto!$AY$6:$AY$18</c:f>
              <c:numCache>
                <c:formatCode>General</c:formatCode>
                <c:ptCount val="13"/>
                <c:pt idx="0">
                  <c:v>0</c:v>
                </c:pt>
                <c:pt idx="1">
                  <c:v>14.81</c:v>
                </c:pt>
                <c:pt idx="2">
                  <c:v>0</c:v>
                </c:pt>
                <c:pt idx="3">
                  <c:v>0</c:v>
                </c:pt>
                <c:pt idx="4">
                  <c:v>93.065904806893684</c:v>
                </c:pt>
                <c:pt idx="5">
                  <c:v>42.47351522269183</c:v>
                </c:pt>
                <c:pt idx="6">
                  <c:v>45.2</c:v>
                </c:pt>
                <c:pt idx="7">
                  <c:v>335.76558430576699</c:v>
                </c:pt>
                <c:pt idx="8">
                  <c:v>208.89999999999998</c:v>
                </c:pt>
                <c:pt idx="9">
                  <c:v>102.5</c:v>
                </c:pt>
                <c:pt idx="10">
                  <c:v>116.37411333488572</c:v>
                </c:pt>
                <c:pt idx="11">
                  <c:v>133.20670000000001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BD-4E87-850A-7228AF663DC7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[8]Lagarto!$AV$6:$AV$18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[8]Lagarto!$AZ$6:$AZ$18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1086.9000000000001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9.4</c:v>
                </c:pt>
                <c:pt idx="7">
                  <c:v>18.941315744968716</c:v>
                </c:pt>
                <c:pt idx="8">
                  <c:v>13.4</c:v>
                </c:pt>
                <c:pt idx="9">
                  <c:v>0</c:v>
                </c:pt>
                <c:pt idx="10">
                  <c:v>0</c:v>
                </c:pt>
                <c:pt idx="11">
                  <c:v>167.77041942604853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D-4E87-850A-7228AF663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824632"/>
        <c:axId val="495827768"/>
      </c:barChart>
      <c:catAx>
        <c:axId val="495824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7768"/>
        <c:crosses val="autoZero"/>
        <c:auto val="1"/>
        <c:lblAlgn val="ctr"/>
        <c:lblOffset val="100"/>
        <c:noMultiLvlLbl val="0"/>
      </c:catAx>
      <c:valAx>
        <c:axId val="495827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MANZANERO</a:t>
            </a:r>
          </a:p>
          <a:p>
            <a:pPr>
              <a:defRPr/>
            </a:pPr>
            <a:r>
              <a:rPr lang="es-MX" sz="1200"/>
              <a:t>CONCENTRACIONES TOTALES POR AÑO</a:t>
            </a:r>
          </a:p>
        </c:rich>
      </c:tx>
      <c:layout>
        <c:manualLayout>
          <c:xMode val="edge"/>
          <c:yMode val="edge"/>
          <c:x val="0.1787915573053368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'[9]POR SITIO'!$BD$474:$BD$486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'[9]POR SITIO'!$BE$474:$BE$486</c:f>
              <c:numCache>
                <c:formatCode>General</c:formatCode>
                <c:ptCount val="13"/>
                <c:pt idx="0">
                  <c:v>22.3</c:v>
                </c:pt>
                <c:pt idx="1">
                  <c:v>74.219999999999985</c:v>
                </c:pt>
                <c:pt idx="2">
                  <c:v>22.23</c:v>
                </c:pt>
                <c:pt idx="3">
                  <c:v>7.37</c:v>
                </c:pt>
                <c:pt idx="4">
                  <c:v>1343.0882187435761</c:v>
                </c:pt>
                <c:pt idx="5">
                  <c:v>39.468880297268626</c:v>
                </c:pt>
                <c:pt idx="6">
                  <c:v>253.8</c:v>
                </c:pt>
                <c:pt idx="7">
                  <c:v>70.188296982564509</c:v>
                </c:pt>
                <c:pt idx="8">
                  <c:v>118.4</c:v>
                </c:pt>
                <c:pt idx="9">
                  <c:v>783.9</c:v>
                </c:pt>
                <c:pt idx="10">
                  <c:v>54.962152793421694</c:v>
                </c:pt>
                <c:pt idx="11">
                  <c:v>50.707478025477698</c:v>
                </c:pt>
                <c:pt idx="12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B-4AA4-AC99-8AD3EC5B9E52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'[9]POR SITIO'!$BD$474:$BD$486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'[9]POR SITIO'!$BF$474:$BF$486</c:f>
              <c:numCache>
                <c:formatCode>General</c:formatCode>
                <c:ptCount val="13"/>
                <c:pt idx="0">
                  <c:v>0.6</c:v>
                </c:pt>
                <c:pt idx="1">
                  <c:v>20.6</c:v>
                </c:pt>
                <c:pt idx="2">
                  <c:v>0</c:v>
                </c:pt>
                <c:pt idx="3">
                  <c:v>0</c:v>
                </c:pt>
                <c:pt idx="4">
                  <c:v>65.532165753157145</c:v>
                </c:pt>
                <c:pt idx="5">
                  <c:v>57.969544863019451</c:v>
                </c:pt>
                <c:pt idx="6">
                  <c:v>17.7</c:v>
                </c:pt>
                <c:pt idx="7">
                  <c:v>551.86335327800305</c:v>
                </c:pt>
                <c:pt idx="8">
                  <c:v>777.2</c:v>
                </c:pt>
                <c:pt idx="9">
                  <c:v>0</c:v>
                </c:pt>
                <c:pt idx="10">
                  <c:v>0</c:v>
                </c:pt>
                <c:pt idx="11">
                  <c:v>23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8B-4AA4-AC99-8AD3EC5B9E52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'[9]POR SITIO'!$BD$474:$BD$486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'[9]POR SITIO'!$BG$474:$BG$486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25.457348344273456</c:v>
                </c:pt>
                <c:pt idx="5">
                  <c:v>36.121334786081462</c:v>
                </c:pt>
                <c:pt idx="6">
                  <c:v>32.608724059896964</c:v>
                </c:pt>
                <c:pt idx="7">
                  <c:v>61.549334105385064</c:v>
                </c:pt>
                <c:pt idx="8">
                  <c:v>290.70000000000005</c:v>
                </c:pt>
                <c:pt idx="9">
                  <c:v>72.400000000000006</c:v>
                </c:pt>
                <c:pt idx="10">
                  <c:v>89.704045601097846</c:v>
                </c:pt>
                <c:pt idx="11">
                  <c:v>172.6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8B-4AA4-AC99-8AD3EC5B9E52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'[9]POR SITIO'!$BD$474:$BD$486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'[9]POR SITIO'!$BH$474:$BH$486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61.628</c:v>
                </c:pt>
                <c:pt idx="7">
                  <c:v>15.561834909605608</c:v>
                </c:pt>
                <c:pt idx="8">
                  <c:v>7.6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8B-4AA4-AC99-8AD3EC5B9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829336"/>
        <c:axId val="495830120"/>
        <c:axId val="495895864"/>
      </c:line3DChart>
      <c:catAx>
        <c:axId val="495829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30120"/>
        <c:crosses val="autoZero"/>
        <c:auto val="1"/>
        <c:lblAlgn val="ctr"/>
        <c:lblOffset val="100"/>
        <c:noMultiLvlLbl val="0"/>
      </c:catAx>
      <c:valAx>
        <c:axId val="49583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9336"/>
        <c:crosses val="autoZero"/>
        <c:crossBetween val="between"/>
      </c:valAx>
      <c:serAx>
        <c:axId val="49589586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30120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MANZANERO</a:t>
            </a:r>
          </a:p>
          <a:p>
            <a:pPr>
              <a:defRPr/>
            </a:pPr>
            <a:r>
              <a:rPr lang="es-MX" sz="1200"/>
              <a:t>CONCENTRACIONES TOTALES POR AÑO</a:t>
            </a:r>
          </a:p>
        </c:rich>
      </c:tx>
      <c:layout>
        <c:manualLayout>
          <c:xMode val="edge"/>
          <c:yMode val="edge"/>
          <c:x val="0.1787915573053368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'[9]POR SITIO'!$BD$474:$BD$486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'[9]POR SITIO'!$BE$474:$BE$486</c:f>
              <c:numCache>
                <c:formatCode>General</c:formatCode>
                <c:ptCount val="13"/>
                <c:pt idx="0">
                  <c:v>22.3</c:v>
                </c:pt>
                <c:pt idx="1">
                  <c:v>74.219999999999985</c:v>
                </c:pt>
                <c:pt idx="2">
                  <c:v>22.23</c:v>
                </c:pt>
                <c:pt idx="3">
                  <c:v>7.37</c:v>
                </c:pt>
                <c:pt idx="4">
                  <c:v>1343.0882187435761</c:v>
                </c:pt>
                <c:pt idx="5">
                  <c:v>39.468880297268626</c:v>
                </c:pt>
                <c:pt idx="6">
                  <c:v>253.8</c:v>
                </c:pt>
                <c:pt idx="7">
                  <c:v>70.188296982564509</c:v>
                </c:pt>
                <c:pt idx="8">
                  <c:v>118.4</c:v>
                </c:pt>
                <c:pt idx="9">
                  <c:v>783.9</c:v>
                </c:pt>
                <c:pt idx="10">
                  <c:v>54.962152793421694</c:v>
                </c:pt>
                <c:pt idx="11">
                  <c:v>50.707478025477698</c:v>
                </c:pt>
                <c:pt idx="12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8-4525-82A2-89DCEF28F3C4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'[9]POR SITIO'!$BD$474:$BD$486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'[9]POR SITIO'!$BF$474:$BF$486</c:f>
              <c:numCache>
                <c:formatCode>General</c:formatCode>
                <c:ptCount val="13"/>
                <c:pt idx="0">
                  <c:v>0.6</c:v>
                </c:pt>
                <c:pt idx="1">
                  <c:v>20.6</c:v>
                </c:pt>
                <c:pt idx="2">
                  <c:v>0</c:v>
                </c:pt>
                <c:pt idx="3">
                  <c:v>0</c:v>
                </c:pt>
                <c:pt idx="4">
                  <c:v>65.532165753157145</c:v>
                </c:pt>
                <c:pt idx="5">
                  <c:v>57.969544863019451</c:v>
                </c:pt>
                <c:pt idx="6">
                  <c:v>17.7</c:v>
                </c:pt>
                <c:pt idx="7">
                  <c:v>551.86335327800305</c:v>
                </c:pt>
                <c:pt idx="8">
                  <c:v>777.2</c:v>
                </c:pt>
                <c:pt idx="9">
                  <c:v>0</c:v>
                </c:pt>
                <c:pt idx="10">
                  <c:v>0</c:v>
                </c:pt>
                <c:pt idx="11">
                  <c:v>23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B8-4525-82A2-89DCEF28F3C4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'[9]POR SITIO'!$BD$474:$BD$486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'[9]POR SITIO'!$BG$474:$BG$486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25.457348344273456</c:v>
                </c:pt>
                <c:pt idx="5">
                  <c:v>36.121334786081462</c:v>
                </c:pt>
                <c:pt idx="6">
                  <c:v>32.608724059896964</c:v>
                </c:pt>
                <c:pt idx="7">
                  <c:v>61.549334105385064</c:v>
                </c:pt>
                <c:pt idx="8">
                  <c:v>290.70000000000005</c:v>
                </c:pt>
                <c:pt idx="9">
                  <c:v>72.400000000000006</c:v>
                </c:pt>
                <c:pt idx="10">
                  <c:v>89.704045601097846</c:v>
                </c:pt>
                <c:pt idx="11">
                  <c:v>172.6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B8-4525-82A2-89DCEF28F3C4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'[9]POR SITIO'!$BD$474:$BD$486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'[9]POR SITIO'!$BH$474:$BH$486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61.628</c:v>
                </c:pt>
                <c:pt idx="7">
                  <c:v>15.561834909605608</c:v>
                </c:pt>
                <c:pt idx="8">
                  <c:v>7.6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B8-4525-82A2-89DCEF28F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829336"/>
        <c:axId val="495830120"/>
      </c:barChart>
      <c:catAx>
        <c:axId val="495829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30120"/>
        <c:crosses val="autoZero"/>
        <c:auto val="1"/>
        <c:lblAlgn val="ctr"/>
        <c:lblOffset val="100"/>
        <c:noMultiLvlLbl val="0"/>
      </c:catAx>
      <c:valAx>
        <c:axId val="49583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9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MIRANDA</a:t>
            </a:r>
          </a:p>
          <a:p>
            <a:pPr>
              <a:defRPr/>
            </a:pPr>
            <a:r>
              <a:rPr lang="es-MX" sz="1200"/>
              <a:t>CONCENTRACIONES</a:t>
            </a:r>
            <a:r>
              <a:rPr lang="es-MX" sz="1200" baseline="0"/>
              <a:t> TOTALES POR AÑO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18555569898025"/>
          <c:y val="0.25686626624105874"/>
          <c:w val="0.5580138548255239"/>
          <c:h val="0.62122949989858123"/>
        </c:manualLayout>
      </c:layout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[10]Miranda!$AV$5:$AV$17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[10]Miranda!$AW$5:$AW$17</c:f>
              <c:numCache>
                <c:formatCode>General</c:formatCode>
                <c:ptCount val="13"/>
                <c:pt idx="0">
                  <c:v>10.8</c:v>
                </c:pt>
                <c:pt idx="1">
                  <c:v>153.70000000000002</c:v>
                </c:pt>
                <c:pt idx="2">
                  <c:v>243.48000000000005</c:v>
                </c:pt>
                <c:pt idx="3">
                  <c:v>90.69</c:v>
                </c:pt>
                <c:pt idx="4">
                  <c:v>1809.9943500144809</c:v>
                </c:pt>
                <c:pt idx="5">
                  <c:v>2.9207612238229785</c:v>
                </c:pt>
                <c:pt idx="6">
                  <c:v>1169.5299999999995</c:v>
                </c:pt>
                <c:pt idx="7">
                  <c:v>35.259608696966922</c:v>
                </c:pt>
                <c:pt idx="8">
                  <c:v>139.6</c:v>
                </c:pt>
                <c:pt idx="9">
                  <c:v>49.1</c:v>
                </c:pt>
                <c:pt idx="10">
                  <c:v>107.43297803617571</c:v>
                </c:pt>
                <c:pt idx="11">
                  <c:v>64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0-47C9-B432-7288443DE03D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[10]Miranda!$AV$5:$AV$17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[10]Miranda!$AX$5:$AX$17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99.369587900557008</c:v>
                </c:pt>
                <c:pt idx="5">
                  <c:v>29.681249193444316</c:v>
                </c:pt>
                <c:pt idx="6">
                  <c:v>100.29999999999998</c:v>
                </c:pt>
                <c:pt idx="7">
                  <c:v>430.43333635731324</c:v>
                </c:pt>
                <c:pt idx="8">
                  <c:v>318.10000000000002</c:v>
                </c:pt>
                <c:pt idx="9">
                  <c:v>91.9</c:v>
                </c:pt>
                <c:pt idx="10">
                  <c:v>0</c:v>
                </c:pt>
                <c:pt idx="11">
                  <c:v>248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0-47C9-B432-7288443DE03D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[10]Miranda!$AV$5:$AV$17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[10]Miranda!$AY$5:$AY$17</c:f>
              <c:numCache>
                <c:formatCode>General</c:formatCode>
                <c:ptCount val="13"/>
                <c:pt idx="0">
                  <c:v>0</c:v>
                </c:pt>
                <c:pt idx="1">
                  <c:v>63</c:v>
                </c:pt>
                <c:pt idx="2">
                  <c:v>0</c:v>
                </c:pt>
                <c:pt idx="3">
                  <c:v>0</c:v>
                </c:pt>
                <c:pt idx="4">
                  <c:v>58.592471784171209</c:v>
                </c:pt>
                <c:pt idx="5">
                  <c:v>52.458724941859359</c:v>
                </c:pt>
                <c:pt idx="6">
                  <c:v>90.167000000000016</c:v>
                </c:pt>
                <c:pt idx="7">
                  <c:v>120.48941304545038</c:v>
                </c:pt>
                <c:pt idx="8">
                  <c:v>199.39999999999998</c:v>
                </c:pt>
                <c:pt idx="9">
                  <c:v>186.3</c:v>
                </c:pt>
                <c:pt idx="10">
                  <c:v>146.16137596899225</c:v>
                </c:pt>
                <c:pt idx="11">
                  <c:v>166.69799999999998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0-47C9-B432-7288443DE03D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[10]Miranda!$AV$5:$AV$17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[10]Miranda!$AZ$5:$AZ$17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8.3881791198864377</c:v>
                </c:pt>
                <c:pt idx="6">
                  <c:v>163.2877</c:v>
                </c:pt>
                <c:pt idx="7">
                  <c:v>8.3159454473978585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11.998799999999999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E0-47C9-B432-7288443DE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823456"/>
        <c:axId val="495822672"/>
        <c:axId val="495899680"/>
      </c:line3DChart>
      <c:catAx>
        <c:axId val="49582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2672"/>
        <c:crosses val="autoZero"/>
        <c:auto val="1"/>
        <c:lblAlgn val="ctr"/>
        <c:lblOffset val="100"/>
        <c:noMultiLvlLbl val="1"/>
      </c:catAx>
      <c:valAx>
        <c:axId val="49582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3456"/>
        <c:crosses val="autoZero"/>
        <c:crossBetween val="between"/>
      </c:valAx>
      <c:serAx>
        <c:axId val="49589968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2672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CAÑÓN DEL COLORADO</a:t>
            </a:r>
          </a:p>
          <a:p>
            <a:pPr>
              <a:defRPr/>
            </a:pPr>
            <a:r>
              <a:rPr lang="es-MX" sz="1200" b="0" i="0" u="none" strike="noStrike" baseline="0">
                <a:effectLst/>
              </a:rPr>
              <a:t>CONCENTRACIONES TOTALES POR AÑO</a:t>
            </a:r>
            <a:r>
              <a:rPr lang="es-MX" sz="1200" b="0" i="0" u="none" strike="noStrike" baseline="0"/>
              <a:t> </a:t>
            </a:r>
            <a:endParaRPr lang="es-MX" sz="1200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[1]Cañon!$AW$4:$AW$16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[1]Cañon!$AX$4:$AX$16</c:f>
              <c:numCache>
                <c:formatCode>General</c:formatCode>
                <c:ptCount val="13"/>
                <c:pt idx="0">
                  <c:v>0</c:v>
                </c:pt>
                <c:pt idx="1">
                  <c:v>41.14</c:v>
                </c:pt>
                <c:pt idx="2">
                  <c:v>272.97999999999996</c:v>
                </c:pt>
                <c:pt idx="3">
                  <c:v>47.17</c:v>
                </c:pt>
                <c:pt idx="4">
                  <c:v>1258.9746603362969</c:v>
                </c:pt>
                <c:pt idx="5">
                  <c:v>3.2742446393762208</c:v>
                </c:pt>
                <c:pt idx="6">
                  <c:v>285.54748106609992</c:v>
                </c:pt>
                <c:pt idx="7">
                  <c:v>38.696331738436989</c:v>
                </c:pt>
                <c:pt idx="8">
                  <c:v>79.599999999999994</c:v>
                </c:pt>
                <c:pt idx="9">
                  <c:v>49.3</c:v>
                </c:pt>
                <c:pt idx="10">
                  <c:v>72.971798338806266</c:v>
                </c:pt>
                <c:pt idx="11">
                  <c:v>153.88900000000001</c:v>
                </c:pt>
                <c:pt idx="12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0-47B5-8652-E0D82C3AD8B8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[1]Cañon!$AW$4:$AW$16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[1]Cañon!$AY$4:$AY$16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2181.23</c:v>
                </c:pt>
                <c:pt idx="3">
                  <c:v>0</c:v>
                </c:pt>
                <c:pt idx="4">
                  <c:v>88.120850057143485</c:v>
                </c:pt>
                <c:pt idx="5">
                  <c:v>0</c:v>
                </c:pt>
                <c:pt idx="6">
                  <c:v>43.800000000000004</c:v>
                </c:pt>
                <c:pt idx="7">
                  <c:v>350.27910685805409</c:v>
                </c:pt>
                <c:pt idx="8">
                  <c:v>394.1</c:v>
                </c:pt>
                <c:pt idx="9">
                  <c:v>27</c:v>
                </c:pt>
                <c:pt idx="10">
                  <c:v>0</c:v>
                </c:pt>
                <c:pt idx="11">
                  <c:v>106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80-47B5-8652-E0D82C3AD8B8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[1]Cañon!$AW$4:$AW$16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[1]Cañon!$AZ$4:$AZ$16</c:f>
              <c:numCache>
                <c:formatCode>General</c:formatCode>
                <c:ptCount val="13"/>
                <c:pt idx="0">
                  <c:v>0</c:v>
                </c:pt>
                <c:pt idx="1">
                  <c:v>64.289999999999992</c:v>
                </c:pt>
                <c:pt idx="2">
                  <c:v>0</c:v>
                </c:pt>
                <c:pt idx="3">
                  <c:v>0</c:v>
                </c:pt>
                <c:pt idx="4">
                  <c:v>82.103770910043323</c:v>
                </c:pt>
                <c:pt idx="5">
                  <c:v>48.456146027653759</c:v>
                </c:pt>
                <c:pt idx="6">
                  <c:v>149.46730000000002</c:v>
                </c:pt>
                <c:pt idx="7">
                  <c:v>19</c:v>
                </c:pt>
                <c:pt idx="8">
                  <c:v>659.4</c:v>
                </c:pt>
                <c:pt idx="9">
                  <c:v>212.5</c:v>
                </c:pt>
                <c:pt idx="10">
                  <c:v>70.61137724550899</c:v>
                </c:pt>
                <c:pt idx="11">
                  <c:v>95.9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80-47B5-8652-E0D82C3AD8B8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[1]Cañon!$AW$4:$AW$16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[1]Cañon!$BA$4:$BA$16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6.2210648148148175</c:v>
                </c:pt>
                <c:pt idx="6">
                  <c:v>126.4</c:v>
                </c:pt>
                <c:pt idx="7">
                  <c:v>0</c:v>
                </c:pt>
                <c:pt idx="8">
                  <c:v>18.100000000000001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80-47B5-8652-E0D82C3AD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765728"/>
        <c:axId val="403766120"/>
      </c:barChart>
      <c:catAx>
        <c:axId val="40376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6120"/>
        <c:crosses val="autoZero"/>
        <c:auto val="1"/>
        <c:lblAlgn val="ctr"/>
        <c:lblOffset val="100"/>
        <c:noMultiLvlLbl val="0"/>
      </c:catAx>
      <c:valAx>
        <c:axId val="403766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ng/g</a:t>
                </a:r>
              </a:p>
            </c:rich>
          </c:tx>
          <c:layout>
            <c:manualLayout>
              <c:xMode val="edge"/>
              <c:yMode val="edge"/>
              <c:x val="3.8378608923884512E-2"/>
              <c:y val="0.47403433945756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MIRANDA</a:t>
            </a:r>
          </a:p>
          <a:p>
            <a:pPr>
              <a:defRPr/>
            </a:pPr>
            <a:r>
              <a:rPr lang="es-MX" sz="1200"/>
              <a:t>CONCENTRACIONES</a:t>
            </a:r>
            <a:r>
              <a:rPr lang="es-MX" sz="1200" baseline="0"/>
              <a:t> TOTALES POR AÑO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918555569898025"/>
          <c:y val="0.25686626624105874"/>
          <c:w val="0.5580138548255239"/>
          <c:h val="0.62122949989858123"/>
        </c:manualLayout>
      </c:layout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[10]Miranda!$AV$5:$AV$17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[10]Miranda!$AW$5:$AW$17</c:f>
              <c:numCache>
                <c:formatCode>General</c:formatCode>
                <c:ptCount val="13"/>
                <c:pt idx="0">
                  <c:v>10.8</c:v>
                </c:pt>
                <c:pt idx="1">
                  <c:v>153.70000000000002</c:v>
                </c:pt>
                <c:pt idx="2">
                  <c:v>243.48000000000005</c:v>
                </c:pt>
                <c:pt idx="3">
                  <c:v>90.69</c:v>
                </c:pt>
                <c:pt idx="4">
                  <c:v>1809.9943500144809</c:v>
                </c:pt>
                <c:pt idx="5">
                  <c:v>2.9207612238229785</c:v>
                </c:pt>
                <c:pt idx="6">
                  <c:v>1169.5299999999995</c:v>
                </c:pt>
                <c:pt idx="7">
                  <c:v>35.259608696966922</c:v>
                </c:pt>
                <c:pt idx="8">
                  <c:v>139.6</c:v>
                </c:pt>
                <c:pt idx="9">
                  <c:v>49.1</c:v>
                </c:pt>
                <c:pt idx="10">
                  <c:v>107.43297803617571</c:v>
                </c:pt>
                <c:pt idx="11">
                  <c:v>64</c:v>
                </c:pt>
                <c:pt idx="1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FB-4CEB-BF85-20D56531B7A3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[10]Miranda!$AV$5:$AV$17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[10]Miranda!$AX$5:$AX$17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99.369587900557008</c:v>
                </c:pt>
                <c:pt idx="5">
                  <c:v>29.681249193444316</c:v>
                </c:pt>
                <c:pt idx="6">
                  <c:v>100.29999999999998</c:v>
                </c:pt>
                <c:pt idx="7">
                  <c:v>430.43333635731324</c:v>
                </c:pt>
                <c:pt idx="8">
                  <c:v>318.10000000000002</c:v>
                </c:pt>
                <c:pt idx="9">
                  <c:v>91.9</c:v>
                </c:pt>
                <c:pt idx="10">
                  <c:v>0</c:v>
                </c:pt>
                <c:pt idx="11">
                  <c:v>248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FB-4CEB-BF85-20D56531B7A3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[10]Miranda!$AV$5:$AV$17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[10]Miranda!$AY$5:$AY$17</c:f>
              <c:numCache>
                <c:formatCode>General</c:formatCode>
                <c:ptCount val="13"/>
                <c:pt idx="0">
                  <c:v>0</c:v>
                </c:pt>
                <c:pt idx="1">
                  <c:v>63</c:v>
                </c:pt>
                <c:pt idx="2">
                  <c:v>0</c:v>
                </c:pt>
                <c:pt idx="3">
                  <c:v>0</c:v>
                </c:pt>
                <c:pt idx="4">
                  <c:v>58.592471784171209</c:v>
                </c:pt>
                <c:pt idx="5">
                  <c:v>52.458724941859359</c:v>
                </c:pt>
                <c:pt idx="6">
                  <c:v>90.167000000000016</c:v>
                </c:pt>
                <c:pt idx="7">
                  <c:v>120.48941304545038</c:v>
                </c:pt>
                <c:pt idx="8">
                  <c:v>199.39999999999998</c:v>
                </c:pt>
                <c:pt idx="9">
                  <c:v>186.3</c:v>
                </c:pt>
                <c:pt idx="10">
                  <c:v>146.16137596899225</c:v>
                </c:pt>
                <c:pt idx="11">
                  <c:v>166.69799999999998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FB-4CEB-BF85-20D56531B7A3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[10]Miranda!$AV$5:$AV$17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[10]Miranda!$AZ$5:$AZ$17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8.3881791198864377</c:v>
                </c:pt>
                <c:pt idx="6">
                  <c:v>163.2877</c:v>
                </c:pt>
                <c:pt idx="7">
                  <c:v>8.3159454473978585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11.998799999999999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FB-4CEB-BF85-20D56531B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823456"/>
        <c:axId val="495822672"/>
      </c:barChart>
      <c:catAx>
        <c:axId val="49582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2672"/>
        <c:crosses val="autoZero"/>
        <c:auto val="1"/>
        <c:lblAlgn val="ctr"/>
        <c:lblOffset val="100"/>
        <c:noMultiLvlLbl val="1"/>
      </c:catAx>
      <c:valAx>
        <c:axId val="49582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3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</a:t>
            </a:r>
            <a:r>
              <a:rPr lang="es-MX" baseline="0"/>
              <a:t> PUERTO RICO</a:t>
            </a:r>
          </a:p>
          <a:p>
            <a:pPr>
              <a:defRPr/>
            </a:pPr>
            <a:r>
              <a:rPr lang="es-MX" sz="1200"/>
              <a:t>CONCENTRACIONES TOTALES POR AÑO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'[11]Puerto rico'!$AV$4:$AV$16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'[11]Puerto rico'!$AW$4:$AW$16</c:f>
              <c:numCache>
                <c:formatCode>General</c:formatCode>
                <c:ptCount val="13"/>
                <c:pt idx="0">
                  <c:v>0.18</c:v>
                </c:pt>
                <c:pt idx="1">
                  <c:v>33.42</c:v>
                </c:pt>
                <c:pt idx="2">
                  <c:v>191.51000000000002</c:v>
                </c:pt>
                <c:pt idx="3">
                  <c:v>11.02</c:v>
                </c:pt>
                <c:pt idx="4">
                  <c:v>962.5177865046694</c:v>
                </c:pt>
                <c:pt idx="5">
                  <c:v>23.332176119334672</c:v>
                </c:pt>
                <c:pt idx="6">
                  <c:v>136.26464886841035</c:v>
                </c:pt>
                <c:pt idx="7">
                  <c:v>65.207499540264465</c:v>
                </c:pt>
                <c:pt idx="8">
                  <c:v>27.4</c:v>
                </c:pt>
                <c:pt idx="9">
                  <c:v>35</c:v>
                </c:pt>
                <c:pt idx="10">
                  <c:v>125.67246055226816</c:v>
                </c:pt>
                <c:pt idx="11">
                  <c:v>241.97830759234262</c:v>
                </c:pt>
                <c:pt idx="12">
                  <c:v>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B-4BEE-A628-6B2845F87EFD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'[11]Puerto rico'!$AV$4:$AV$16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'[11]Puerto rico'!$AX$4:$AX$16</c:f>
              <c:numCache>
                <c:formatCode>General</c:formatCode>
                <c:ptCount val="13"/>
                <c:pt idx="0">
                  <c:v>0</c:v>
                </c:pt>
                <c:pt idx="1">
                  <c:v>29.669999999999998</c:v>
                </c:pt>
                <c:pt idx="2">
                  <c:v>827.55</c:v>
                </c:pt>
                <c:pt idx="3">
                  <c:v>30.28</c:v>
                </c:pt>
                <c:pt idx="4">
                  <c:v>56.992274645854366</c:v>
                </c:pt>
                <c:pt idx="5">
                  <c:v>16.460070503694659</c:v>
                </c:pt>
                <c:pt idx="6">
                  <c:v>14.164999999999999</c:v>
                </c:pt>
                <c:pt idx="7">
                  <c:v>477.23138906999668</c:v>
                </c:pt>
                <c:pt idx="8">
                  <c:v>21.7</c:v>
                </c:pt>
                <c:pt idx="9">
                  <c:v>13.5</c:v>
                </c:pt>
                <c:pt idx="10">
                  <c:v>0</c:v>
                </c:pt>
                <c:pt idx="11">
                  <c:v>284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B-4BEE-A628-6B2845F87EFD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'[11]Puerto rico'!$AV$4:$AV$16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'[11]Puerto rico'!$AY$4:$AY$16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55.077724704207583</c:v>
                </c:pt>
                <c:pt idx="5">
                  <c:v>36.129394444595562</c:v>
                </c:pt>
                <c:pt idx="6">
                  <c:v>52.612199710891268</c:v>
                </c:pt>
                <c:pt idx="7">
                  <c:v>53.229015162913548</c:v>
                </c:pt>
                <c:pt idx="8">
                  <c:v>118.4</c:v>
                </c:pt>
                <c:pt idx="9">
                  <c:v>283.89999999999998</c:v>
                </c:pt>
                <c:pt idx="10">
                  <c:v>95.100887573964485</c:v>
                </c:pt>
                <c:pt idx="11">
                  <c:v>224.95871444994242</c:v>
                </c:pt>
                <c:pt idx="12">
                  <c:v>34.799999999999997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B-4BEE-A628-6B2845F87EFD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'[11]Puerto rico'!$AV$4:$AV$16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'[11]Puerto rico'!$AZ$4:$AZ$16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7B-4BEE-A628-6B2845F87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762984"/>
        <c:axId val="403763376"/>
        <c:axId val="405625424"/>
      </c:line3DChart>
      <c:catAx>
        <c:axId val="403762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3376"/>
        <c:crosses val="autoZero"/>
        <c:auto val="1"/>
        <c:lblAlgn val="ctr"/>
        <c:lblOffset val="100"/>
        <c:noMultiLvlLbl val="0"/>
      </c:catAx>
      <c:valAx>
        <c:axId val="40376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2984"/>
        <c:crosses val="autoZero"/>
        <c:crossBetween val="between"/>
      </c:valAx>
      <c:serAx>
        <c:axId val="4056254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3376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</a:t>
            </a:r>
            <a:r>
              <a:rPr lang="es-MX" baseline="0"/>
              <a:t> PUERTO RICO</a:t>
            </a:r>
          </a:p>
          <a:p>
            <a:pPr>
              <a:defRPr/>
            </a:pPr>
            <a:r>
              <a:rPr lang="es-MX" sz="1200"/>
              <a:t>CONCENTRACIONES TOTALES POR AÑO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'[11]Puerto rico'!$AV$4:$AV$16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'[11]Puerto rico'!$AW$4:$AW$16</c:f>
              <c:numCache>
                <c:formatCode>General</c:formatCode>
                <c:ptCount val="13"/>
                <c:pt idx="0">
                  <c:v>0.18</c:v>
                </c:pt>
                <c:pt idx="1">
                  <c:v>33.42</c:v>
                </c:pt>
                <c:pt idx="2">
                  <c:v>191.51000000000002</c:v>
                </c:pt>
                <c:pt idx="3">
                  <c:v>11.02</c:v>
                </c:pt>
                <c:pt idx="4">
                  <c:v>962.5177865046694</c:v>
                </c:pt>
                <c:pt idx="5">
                  <c:v>23.332176119334672</c:v>
                </c:pt>
                <c:pt idx="6">
                  <c:v>136.26464886841035</c:v>
                </c:pt>
                <c:pt idx="7">
                  <c:v>65.207499540264465</c:v>
                </c:pt>
                <c:pt idx="8">
                  <c:v>27.4</c:v>
                </c:pt>
                <c:pt idx="9">
                  <c:v>35</c:v>
                </c:pt>
                <c:pt idx="10">
                  <c:v>125.67246055226816</c:v>
                </c:pt>
                <c:pt idx="11">
                  <c:v>241.97830759234262</c:v>
                </c:pt>
                <c:pt idx="12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1-4104-831D-0E3EF64B748A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'[11]Puerto rico'!$AV$4:$AV$16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'[11]Puerto rico'!$AX$4:$AX$16</c:f>
              <c:numCache>
                <c:formatCode>General</c:formatCode>
                <c:ptCount val="13"/>
                <c:pt idx="0">
                  <c:v>0</c:v>
                </c:pt>
                <c:pt idx="1">
                  <c:v>29.669999999999998</c:v>
                </c:pt>
                <c:pt idx="2">
                  <c:v>827.55</c:v>
                </c:pt>
                <c:pt idx="3">
                  <c:v>30.28</c:v>
                </c:pt>
                <c:pt idx="4">
                  <c:v>56.992274645854366</c:v>
                </c:pt>
                <c:pt idx="5">
                  <c:v>16.460070503694659</c:v>
                </c:pt>
                <c:pt idx="6">
                  <c:v>14.164999999999999</c:v>
                </c:pt>
                <c:pt idx="7">
                  <c:v>477.23138906999668</c:v>
                </c:pt>
                <c:pt idx="8">
                  <c:v>21.7</c:v>
                </c:pt>
                <c:pt idx="9">
                  <c:v>13.5</c:v>
                </c:pt>
                <c:pt idx="10">
                  <c:v>0</c:v>
                </c:pt>
                <c:pt idx="11">
                  <c:v>284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21-4104-831D-0E3EF64B748A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'[11]Puerto rico'!$AV$4:$AV$16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'[11]Puerto rico'!$AY$4:$AY$16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55.077724704207583</c:v>
                </c:pt>
                <c:pt idx="5">
                  <c:v>36.129394444595562</c:v>
                </c:pt>
                <c:pt idx="6">
                  <c:v>52.612199710891268</c:v>
                </c:pt>
                <c:pt idx="7">
                  <c:v>53.229015162913548</c:v>
                </c:pt>
                <c:pt idx="8">
                  <c:v>118.4</c:v>
                </c:pt>
                <c:pt idx="9">
                  <c:v>283.89999999999998</c:v>
                </c:pt>
                <c:pt idx="10">
                  <c:v>95.100887573964485</c:v>
                </c:pt>
                <c:pt idx="11">
                  <c:v>224.95871444994242</c:v>
                </c:pt>
                <c:pt idx="12">
                  <c:v>34.799999999999997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21-4104-831D-0E3EF64B748A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'[11]Puerto rico'!$AV$4:$AV$16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'[11]Puerto rico'!$AZ$4:$AZ$16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21-4104-831D-0E3EF64B7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762984"/>
        <c:axId val="403763376"/>
      </c:barChart>
      <c:catAx>
        <c:axId val="403762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3376"/>
        <c:crosses val="autoZero"/>
        <c:auto val="1"/>
        <c:lblAlgn val="ctr"/>
        <c:lblOffset val="100"/>
        <c:noMultiLvlLbl val="0"/>
      </c:catAx>
      <c:valAx>
        <c:axId val="40376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2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</a:t>
            </a:r>
            <a:r>
              <a:rPr lang="es-MX" baseline="0"/>
              <a:t> SAN PABLO</a:t>
            </a:r>
          </a:p>
          <a:p>
            <a:pPr>
              <a:defRPr/>
            </a:pPr>
            <a:r>
              <a:rPr lang="es-MX" sz="1200"/>
              <a:t>CONCENTRACIONES</a:t>
            </a:r>
            <a:r>
              <a:rPr lang="es-MX" sz="1200" baseline="0"/>
              <a:t> TOTALES POR AÑO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'[12]San pablo'!$AV$5:$AV$17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'[12]San pablo'!$AW$5:$AW$17</c:f>
              <c:numCache>
                <c:formatCode>General</c:formatCode>
                <c:ptCount val="13"/>
                <c:pt idx="0">
                  <c:v>41</c:v>
                </c:pt>
                <c:pt idx="1">
                  <c:v>126.75</c:v>
                </c:pt>
                <c:pt idx="2">
                  <c:v>32.239999999999995</c:v>
                </c:pt>
                <c:pt idx="3">
                  <c:v>70.959999999999994</c:v>
                </c:pt>
                <c:pt idx="4">
                  <c:v>661.84267059073136</c:v>
                </c:pt>
                <c:pt idx="5">
                  <c:v>2.9696331066194084</c:v>
                </c:pt>
                <c:pt idx="6">
                  <c:v>277.56299999999999</c:v>
                </c:pt>
                <c:pt idx="7">
                  <c:v>102.10206460206459</c:v>
                </c:pt>
                <c:pt idx="8">
                  <c:v>117.6</c:v>
                </c:pt>
                <c:pt idx="9">
                  <c:v>52.9</c:v>
                </c:pt>
                <c:pt idx="10">
                  <c:v>133.40544494720965</c:v>
                </c:pt>
                <c:pt idx="11">
                  <c:v>152.0877506452253</c:v>
                </c:pt>
                <c:pt idx="12">
                  <c:v>32.200000000000003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F-4C04-923C-1C39064DAC0E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'[12]San pablo'!$AV$5:$AV$17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'[12]San pablo'!$AX$5:$AX$17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927.14</c:v>
                </c:pt>
                <c:pt idx="3">
                  <c:v>92.61</c:v>
                </c:pt>
                <c:pt idx="4">
                  <c:v>59.184888369283492</c:v>
                </c:pt>
                <c:pt idx="5">
                  <c:v>175.44413342306322</c:v>
                </c:pt>
                <c:pt idx="6">
                  <c:v>27.927698380291268</c:v>
                </c:pt>
                <c:pt idx="7">
                  <c:v>470.69597069597052</c:v>
                </c:pt>
                <c:pt idx="8">
                  <c:v>279.20000000000005</c:v>
                </c:pt>
                <c:pt idx="9">
                  <c:v>52.8</c:v>
                </c:pt>
                <c:pt idx="10">
                  <c:v>0</c:v>
                </c:pt>
                <c:pt idx="11">
                  <c:v>704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9F-4C04-923C-1C39064DAC0E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'[12]San pablo'!$AV$5:$AV$17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'[12]San pablo'!$AY$5:$AY$17</c:f>
              <c:numCache>
                <c:formatCode>General</c:formatCode>
                <c:ptCount val="13"/>
                <c:pt idx="0">
                  <c:v>0</c:v>
                </c:pt>
                <c:pt idx="1">
                  <c:v>40.79</c:v>
                </c:pt>
                <c:pt idx="2">
                  <c:v>0</c:v>
                </c:pt>
                <c:pt idx="3">
                  <c:v>0</c:v>
                </c:pt>
                <c:pt idx="4">
                  <c:v>279.36772883649178</c:v>
                </c:pt>
                <c:pt idx="5">
                  <c:v>83.867402039724269</c:v>
                </c:pt>
                <c:pt idx="6">
                  <c:v>18.5</c:v>
                </c:pt>
                <c:pt idx="7">
                  <c:v>89.881052281052263</c:v>
                </c:pt>
                <c:pt idx="8">
                  <c:v>248</c:v>
                </c:pt>
                <c:pt idx="9">
                  <c:v>293.2</c:v>
                </c:pt>
                <c:pt idx="10">
                  <c:v>441.78671861907151</c:v>
                </c:pt>
                <c:pt idx="11">
                  <c:v>355.54969227714901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9F-4C04-923C-1C39064DAC0E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'[12]San pablo'!$AV$5:$AV$17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'[12]San pablo'!$AZ$5:$AZ$17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5.3999999999999995</c:v>
                </c:pt>
                <c:pt idx="7">
                  <c:v>7.9920079920079905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9F-4C04-923C-1C39064D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766512"/>
        <c:axId val="403764944"/>
        <c:axId val="495659040"/>
      </c:line3DChart>
      <c:catAx>
        <c:axId val="40376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4944"/>
        <c:crosses val="autoZero"/>
        <c:auto val="1"/>
        <c:lblAlgn val="ctr"/>
        <c:lblOffset val="100"/>
        <c:noMultiLvlLbl val="0"/>
      </c:catAx>
      <c:valAx>
        <c:axId val="40376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6512"/>
        <c:crosses val="autoZero"/>
        <c:crossBetween val="between"/>
      </c:valAx>
      <c:serAx>
        <c:axId val="4956590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4944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</a:t>
            </a:r>
            <a:r>
              <a:rPr lang="es-MX" baseline="0"/>
              <a:t> SAN PABLO</a:t>
            </a:r>
          </a:p>
          <a:p>
            <a:pPr>
              <a:defRPr/>
            </a:pPr>
            <a:r>
              <a:rPr lang="es-MX" sz="1200"/>
              <a:t>CONCENTRACIONES</a:t>
            </a:r>
            <a:r>
              <a:rPr lang="es-MX" sz="1200" baseline="0"/>
              <a:t> TOTALES POR AÑO</a:t>
            </a:r>
            <a:endParaRPr lang="es-MX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'[12]San pablo'!$AV$5:$AV$17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'[12]San pablo'!$AW$5:$AW$17</c:f>
              <c:numCache>
                <c:formatCode>General</c:formatCode>
                <c:ptCount val="13"/>
                <c:pt idx="0">
                  <c:v>41</c:v>
                </c:pt>
                <c:pt idx="1">
                  <c:v>126.75</c:v>
                </c:pt>
                <c:pt idx="2">
                  <c:v>32.239999999999995</c:v>
                </c:pt>
                <c:pt idx="3">
                  <c:v>70.959999999999994</c:v>
                </c:pt>
                <c:pt idx="4">
                  <c:v>661.84267059073136</c:v>
                </c:pt>
                <c:pt idx="5">
                  <c:v>2.9696331066194084</c:v>
                </c:pt>
                <c:pt idx="6">
                  <c:v>277.56299999999999</c:v>
                </c:pt>
                <c:pt idx="7">
                  <c:v>102.10206460206459</c:v>
                </c:pt>
                <c:pt idx="8">
                  <c:v>117.6</c:v>
                </c:pt>
                <c:pt idx="9">
                  <c:v>52.9</c:v>
                </c:pt>
                <c:pt idx="10">
                  <c:v>133.40544494720965</c:v>
                </c:pt>
                <c:pt idx="11">
                  <c:v>152.0877506452253</c:v>
                </c:pt>
                <c:pt idx="12">
                  <c:v>32.200000000000003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1-4B6A-9EDE-C8F9ACB0732D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'[12]San pablo'!$AV$5:$AV$17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'[12]San pablo'!$AX$5:$AX$17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927.14</c:v>
                </c:pt>
                <c:pt idx="3">
                  <c:v>92.61</c:v>
                </c:pt>
                <c:pt idx="4">
                  <c:v>59.184888369283492</c:v>
                </c:pt>
                <c:pt idx="5">
                  <c:v>175.44413342306322</c:v>
                </c:pt>
                <c:pt idx="6">
                  <c:v>27.927698380291268</c:v>
                </c:pt>
                <c:pt idx="7">
                  <c:v>470.69597069597052</c:v>
                </c:pt>
                <c:pt idx="8">
                  <c:v>279.20000000000005</c:v>
                </c:pt>
                <c:pt idx="9">
                  <c:v>52.8</c:v>
                </c:pt>
                <c:pt idx="10">
                  <c:v>0</c:v>
                </c:pt>
                <c:pt idx="11">
                  <c:v>704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21-4B6A-9EDE-C8F9ACB0732D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'[12]San pablo'!$AV$5:$AV$17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'[12]San pablo'!$AY$5:$AY$17</c:f>
              <c:numCache>
                <c:formatCode>General</c:formatCode>
                <c:ptCount val="13"/>
                <c:pt idx="0">
                  <c:v>0</c:v>
                </c:pt>
                <c:pt idx="1">
                  <c:v>40.79</c:v>
                </c:pt>
                <c:pt idx="2">
                  <c:v>0</c:v>
                </c:pt>
                <c:pt idx="3">
                  <c:v>0</c:v>
                </c:pt>
                <c:pt idx="4">
                  <c:v>279.36772883649178</c:v>
                </c:pt>
                <c:pt idx="5">
                  <c:v>83.867402039724269</c:v>
                </c:pt>
                <c:pt idx="6">
                  <c:v>18.5</c:v>
                </c:pt>
                <c:pt idx="7">
                  <c:v>89.881052281052263</c:v>
                </c:pt>
                <c:pt idx="8">
                  <c:v>248</c:v>
                </c:pt>
                <c:pt idx="9">
                  <c:v>293.2</c:v>
                </c:pt>
                <c:pt idx="10">
                  <c:v>441.78671861907151</c:v>
                </c:pt>
                <c:pt idx="11">
                  <c:v>355.54969227714901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21-4B6A-9EDE-C8F9ACB0732D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'[12]San pablo'!$AV$5:$AV$17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'[12]San pablo'!$AZ$5:$AZ$17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5.3999999999999995</c:v>
                </c:pt>
                <c:pt idx="7">
                  <c:v>7.9920079920079905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21-4B6A-9EDE-C8F9ACB07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766512"/>
        <c:axId val="403764944"/>
      </c:barChart>
      <c:catAx>
        <c:axId val="40376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4944"/>
        <c:crosses val="autoZero"/>
        <c:auto val="1"/>
        <c:lblAlgn val="ctr"/>
        <c:lblOffset val="100"/>
        <c:noMultiLvlLbl val="0"/>
      </c:catAx>
      <c:valAx>
        <c:axId val="40376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6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RIO TZENDALES</a:t>
            </a:r>
          </a:p>
          <a:p>
            <a:pPr>
              <a:defRPr/>
            </a:pPr>
            <a:r>
              <a:rPr lang="es-MX" sz="1200"/>
              <a:t>CONCENTRACIONES TOTALES</a:t>
            </a:r>
            <a:r>
              <a:rPr lang="es-MX" sz="1200" baseline="0"/>
              <a:t> POR AÑO</a:t>
            </a:r>
            <a:endParaRPr lang="es-MX" sz="1200"/>
          </a:p>
        </c:rich>
      </c:tx>
      <c:layout>
        <c:manualLayout>
          <c:xMode val="edge"/>
          <c:yMode val="edge"/>
          <c:x val="0.2537915573053368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[13]Tzendales!$AV$4:$AV$16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[13]Tzendales!$AW$4:$AW$16</c:f>
              <c:numCache>
                <c:formatCode>General</c:formatCode>
                <c:ptCount val="13"/>
                <c:pt idx="0">
                  <c:v>0</c:v>
                </c:pt>
                <c:pt idx="1">
                  <c:v>55.620000000000005</c:v>
                </c:pt>
                <c:pt idx="2">
                  <c:v>46.98</c:v>
                </c:pt>
                <c:pt idx="3">
                  <c:v>8.34</c:v>
                </c:pt>
                <c:pt idx="4">
                  <c:v>1545.0901364969757</c:v>
                </c:pt>
                <c:pt idx="5">
                  <c:v>16.592167208509828</c:v>
                </c:pt>
                <c:pt idx="6">
                  <c:v>31.199999999999996</c:v>
                </c:pt>
                <c:pt idx="7">
                  <c:v>146.20557720949392</c:v>
                </c:pt>
                <c:pt idx="8">
                  <c:v>66.7</c:v>
                </c:pt>
                <c:pt idx="9">
                  <c:v>724</c:v>
                </c:pt>
                <c:pt idx="10">
                  <c:v>110.82162162162167</c:v>
                </c:pt>
                <c:pt idx="11">
                  <c:v>122</c:v>
                </c:pt>
                <c:pt idx="12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E-47C3-BEFC-19C53560E0A6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[13]Tzendales!$AV$4:$AV$16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[13]Tzendales!$AX$4:$AX$16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82.601833991197367</c:v>
                </c:pt>
                <c:pt idx="5">
                  <c:v>51.664525117314582</c:v>
                </c:pt>
                <c:pt idx="6">
                  <c:v>14.3</c:v>
                </c:pt>
                <c:pt idx="7">
                  <c:v>474.32988243495896</c:v>
                </c:pt>
                <c:pt idx="8">
                  <c:v>305.29999999999995</c:v>
                </c:pt>
                <c:pt idx="9">
                  <c:v>240.6</c:v>
                </c:pt>
                <c:pt idx="10">
                  <c:v>149.66216216216225</c:v>
                </c:pt>
                <c:pt idx="11">
                  <c:v>411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2E-47C3-BEFC-19C53560E0A6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[13]Tzendales!$AV$4:$AV$16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[13]Tzendales!$AY$4:$AY$16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125.89468657880185</c:v>
                </c:pt>
                <c:pt idx="5">
                  <c:v>55.78902068926218</c:v>
                </c:pt>
                <c:pt idx="6">
                  <c:v>68.694978632478637</c:v>
                </c:pt>
                <c:pt idx="7">
                  <c:v>69.466581107202842</c:v>
                </c:pt>
                <c:pt idx="8">
                  <c:v>879.3</c:v>
                </c:pt>
                <c:pt idx="9">
                  <c:v>300.89999999999998</c:v>
                </c:pt>
                <c:pt idx="10">
                  <c:v>153.74864864864867</c:v>
                </c:pt>
                <c:pt idx="11">
                  <c:v>125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2E-47C3-BEFC-19C53560E0A6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[13]Tzendales!$AV$4:$AV$16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[13]Tzendales!$AZ$4:$AZ$16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8.5906722582284978</c:v>
                </c:pt>
                <c:pt idx="6">
                  <c:v>6.9</c:v>
                </c:pt>
                <c:pt idx="7">
                  <c:v>13.781338530278543</c:v>
                </c:pt>
                <c:pt idx="8">
                  <c:v>8.8999999999999986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2E-47C3-BEFC-19C53560E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824240"/>
        <c:axId val="496480352"/>
        <c:axId val="496541240"/>
      </c:line3DChart>
      <c:catAx>
        <c:axId val="49582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480352"/>
        <c:crosses val="autoZero"/>
        <c:auto val="1"/>
        <c:lblAlgn val="ctr"/>
        <c:lblOffset val="100"/>
        <c:noMultiLvlLbl val="0"/>
      </c:catAx>
      <c:valAx>
        <c:axId val="4964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4240"/>
        <c:crosses val="autoZero"/>
        <c:crossBetween val="between"/>
      </c:valAx>
      <c:serAx>
        <c:axId val="4965412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480352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RIO TZENDALES</a:t>
            </a:r>
          </a:p>
          <a:p>
            <a:pPr>
              <a:defRPr/>
            </a:pPr>
            <a:r>
              <a:rPr lang="es-MX" sz="1200"/>
              <a:t>CONCENTRACIONES TOTALES</a:t>
            </a:r>
            <a:r>
              <a:rPr lang="es-MX" sz="1200" baseline="0"/>
              <a:t> POR AÑO</a:t>
            </a:r>
            <a:endParaRPr lang="es-MX" sz="1200"/>
          </a:p>
        </c:rich>
      </c:tx>
      <c:layout>
        <c:manualLayout>
          <c:xMode val="edge"/>
          <c:yMode val="edge"/>
          <c:x val="0.2537915573053368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[13]Tzendales!$AV$4:$AV$16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[13]Tzendales!$AW$4:$AW$16</c:f>
              <c:numCache>
                <c:formatCode>General</c:formatCode>
                <c:ptCount val="13"/>
                <c:pt idx="0">
                  <c:v>0</c:v>
                </c:pt>
                <c:pt idx="1">
                  <c:v>55.620000000000005</c:v>
                </c:pt>
                <c:pt idx="2">
                  <c:v>46.98</c:v>
                </c:pt>
                <c:pt idx="3">
                  <c:v>8.34</c:v>
                </c:pt>
                <c:pt idx="4">
                  <c:v>1545.0901364969757</c:v>
                </c:pt>
                <c:pt idx="5">
                  <c:v>16.592167208509828</c:v>
                </c:pt>
                <c:pt idx="6">
                  <c:v>31.199999999999996</c:v>
                </c:pt>
                <c:pt idx="7">
                  <c:v>146.20557720949392</c:v>
                </c:pt>
                <c:pt idx="8">
                  <c:v>66.7</c:v>
                </c:pt>
                <c:pt idx="9">
                  <c:v>724</c:v>
                </c:pt>
                <c:pt idx="10">
                  <c:v>110.82162162162167</c:v>
                </c:pt>
                <c:pt idx="11">
                  <c:v>122</c:v>
                </c:pt>
                <c:pt idx="12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3-4FC9-BC5A-84BBD2C32056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[13]Tzendales!$AV$4:$AV$16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[13]Tzendales!$AX$4:$AX$16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82.601833991197367</c:v>
                </c:pt>
                <c:pt idx="5">
                  <c:v>51.664525117314582</c:v>
                </c:pt>
                <c:pt idx="6">
                  <c:v>14.3</c:v>
                </c:pt>
                <c:pt idx="7">
                  <c:v>474.32988243495896</c:v>
                </c:pt>
                <c:pt idx="8">
                  <c:v>305.29999999999995</c:v>
                </c:pt>
                <c:pt idx="9">
                  <c:v>240.6</c:v>
                </c:pt>
                <c:pt idx="10">
                  <c:v>149.66216216216225</c:v>
                </c:pt>
                <c:pt idx="11">
                  <c:v>411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83-4FC9-BC5A-84BBD2C32056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[13]Tzendales!$AV$4:$AV$16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[13]Tzendales!$AY$4:$AY$16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125.89468657880185</c:v>
                </c:pt>
                <c:pt idx="5">
                  <c:v>55.78902068926218</c:v>
                </c:pt>
                <c:pt idx="6">
                  <c:v>68.694978632478637</c:v>
                </c:pt>
                <c:pt idx="7">
                  <c:v>69.466581107202842</c:v>
                </c:pt>
                <c:pt idx="8">
                  <c:v>879.3</c:v>
                </c:pt>
                <c:pt idx="9">
                  <c:v>300.89999999999998</c:v>
                </c:pt>
                <c:pt idx="10">
                  <c:v>153.74864864864867</c:v>
                </c:pt>
                <c:pt idx="11">
                  <c:v>125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83-4FC9-BC5A-84BBD2C32056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[13]Tzendales!$AV$4:$AV$16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[13]Tzendales!$AZ$4:$AZ$16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8.5906722582284978</c:v>
                </c:pt>
                <c:pt idx="6">
                  <c:v>6.9</c:v>
                </c:pt>
                <c:pt idx="7">
                  <c:v>13.781338530278543</c:v>
                </c:pt>
                <c:pt idx="8">
                  <c:v>8.8999999999999986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83-4FC9-BC5A-84BBD2C32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824240"/>
        <c:axId val="496480352"/>
      </c:barChart>
      <c:catAx>
        <c:axId val="49582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480352"/>
        <c:crosses val="autoZero"/>
        <c:auto val="1"/>
        <c:lblAlgn val="ctr"/>
        <c:lblOffset val="100"/>
        <c:noMultiLvlLbl val="0"/>
      </c:catAx>
      <c:valAx>
        <c:axId val="4964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DANTA</a:t>
            </a:r>
          </a:p>
          <a:p>
            <a:pPr>
              <a:defRPr/>
            </a:pPr>
            <a:r>
              <a:rPr lang="es-MX" sz="1200"/>
              <a:t>CONCENTRACIONES</a:t>
            </a:r>
            <a:r>
              <a:rPr lang="es-MX" sz="1200" baseline="0"/>
              <a:t> TOTALES POR AÑO</a:t>
            </a:r>
            <a:endParaRPr lang="es-MX" sz="1200"/>
          </a:p>
        </c:rich>
      </c:tx>
      <c:layout>
        <c:manualLayout>
          <c:xMode val="edge"/>
          <c:yMode val="edge"/>
          <c:x val="0.21212489063867015"/>
          <c:y val="6.0185185185185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[2]Danta!$AV$4:$AV$16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[2]Danta!$AW$4:$AW$16</c:f>
              <c:numCache>
                <c:formatCode>General</c:formatCode>
                <c:ptCount val="13"/>
                <c:pt idx="0">
                  <c:v>0</c:v>
                </c:pt>
                <c:pt idx="1">
                  <c:v>24.34</c:v>
                </c:pt>
                <c:pt idx="2">
                  <c:v>24.48</c:v>
                </c:pt>
                <c:pt idx="3">
                  <c:v>89.399999999999991</c:v>
                </c:pt>
                <c:pt idx="4">
                  <c:v>1112.0598275738671</c:v>
                </c:pt>
                <c:pt idx="5">
                  <c:v>4.9763380006830333</c:v>
                </c:pt>
                <c:pt idx="6">
                  <c:v>25.590164954870836</c:v>
                </c:pt>
                <c:pt idx="7">
                  <c:v>79.956603773584973</c:v>
                </c:pt>
                <c:pt idx="8">
                  <c:v>81.8</c:v>
                </c:pt>
                <c:pt idx="9">
                  <c:v>228.40000000000003</c:v>
                </c:pt>
                <c:pt idx="10">
                  <c:v>108.9325310019841</c:v>
                </c:pt>
                <c:pt idx="11">
                  <c:v>100.98699999999999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1-471E-BB57-EFE2E51AB0C9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[2]Danta!$AV$4:$AV$16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[2]Danta!$AX$4:$AX$16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60.380952294488353</c:v>
                </c:pt>
                <c:pt idx="5">
                  <c:v>0</c:v>
                </c:pt>
                <c:pt idx="6">
                  <c:v>22.6</c:v>
                </c:pt>
                <c:pt idx="7">
                  <c:v>509.67169811320804</c:v>
                </c:pt>
                <c:pt idx="8">
                  <c:v>297.70000000000005</c:v>
                </c:pt>
                <c:pt idx="9">
                  <c:v>61</c:v>
                </c:pt>
                <c:pt idx="10">
                  <c:v>0</c:v>
                </c:pt>
                <c:pt idx="11">
                  <c:v>139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1-471E-BB57-EFE2E51AB0C9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[2]Danta!$AV$4:$AV$16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[2]Danta!$AY$4:$AY$16</c:f>
              <c:numCache>
                <c:formatCode>General</c:formatCode>
                <c:ptCount val="13"/>
                <c:pt idx="0">
                  <c:v>0</c:v>
                </c:pt>
                <c:pt idx="1">
                  <c:v>35.880000000000003</c:v>
                </c:pt>
                <c:pt idx="2">
                  <c:v>0</c:v>
                </c:pt>
                <c:pt idx="3">
                  <c:v>0</c:v>
                </c:pt>
                <c:pt idx="4">
                  <c:v>31.944137407077381</c:v>
                </c:pt>
                <c:pt idx="5">
                  <c:v>32.346197004439709</c:v>
                </c:pt>
                <c:pt idx="6">
                  <c:v>54.729168525955679</c:v>
                </c:pt>
                <c:pt idx="7">
                  <c:v>48.941509433962295</c:v>
                </c:pt>
                <c:pt idx="8">
                  <c:v>277.2</c:v>
                </c:pt>
                <c:pt idx="9">
                  <c:v>61.3</c:v>
                </c:pt>
                <c:pt idx="10">
                  <c:v>308.74827504960314</c:v>
                </c:pt>
                <c:pt idx="11">
                  <c:v>186.08099999999999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01-471E-BB57-EFE2E51AB0C9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[2]Danta!$AV$4:$AV$16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[2]Danta!$AZ$4:$AZ$16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9.1232863345855595</c:v>
                </c:pt>
                <c:pt idx="6">
                  <c:v>131.4</c:v>
                </c:pt>
                <c:pt idx="7">
                  <c:v>9.1018867924528379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01-471E-BB57-EFE2E51AB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828160"/>
        <c:axId val="495828552"/>
        <c:axId val="495900952"/>
      </c:line3DChart>
      <c:catAx>
        <c:axId val="49582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8552"/>
        <c:crosses val="autoZero"/>
        <c:auto val="1"/>
        <c:lblAlgn val="ctr"/>
        <c:lblOffset val="100"/>
        <c:noMultiLvlLbl val="1"/>
      </c:catAx>
      <c:valAx>
        <c:axId val="49582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8160"/>
        <c:crosses val="autoZero"/>
        <c:crossBetween val="between"/>
      </c:valAx>
      <c:serAx>
        <c:axId val="4959009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8552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ARROYO DANTA</a:t>
            </a:r>
          </a:p>
          <a:p>
            <a:pPr>
              <a:defRPr/>
            </a:pPr>
            <a:r>
              <a:rPr lang="es-MX" sz="1200"/>
              <a:t>CONCENTRACIONES</a:t>
            </a:r>
            <a:r>
              <a:rPr lang="es-MX" sz="1200" baseline="0"/>
              <a:t> TOTALES POR AÑO</a:t>
            </a:r>
            <a:endParaRPr lang="es-MX" sz="1200"/>
          </a:p>
        </c:rich>
      </c:tx>
      <c:layout>
        <c:manualLayout>
          <c:xMode val="edge"/>
          <c:yMode val="edge"/>
          <c:x val="0.21212489063867015"/>
          <c:y val="6.0185185185185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[2]Danta!$AV$4:$AV$16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[2]Danta!$AW$4:$AW$16</c:f>
              <c:numCache>
                <c:formatCode>General</c:formatCode>
                <c:ptCount val="13"/>
                <c:pt idx="0">
                  <c:v>0</c:v>
                </c:pt>
                <c:pt idx="1">
                  <c:v>24.34</c:v>
                </c:pt>
                <c:pt idx="2">
                  <c:v>24.48</c:v>
                </c:pt>
                <c:pt idx="3">
                  <c:v>89.399999999999991</c:v>
                </c:pt>
                <c:pt idx="4">
                  <c:v>1112.0598275738671</c:v>
                </c:pt>
                <c:pt idx="5">
                  <c:v>4.9763380006830333</c:v>
                </c:pt>
                <c:pt idx="6">
                  <c:v>25.590164954870836</c:v>
                </c:pt>
                <c:pt idx="7">
                  <c:v>79.956603773584973</c:v>
                </c:pt>
                <c:pt idx="8">
                  <c:v>81.8</c:v>
                </c:pt>
                <c:pt idx="9">
                  <c:v>228.40000000000003</c:v>
                </c:pt>
                <c:pt idx="10">
                  <c:v>108.9325310019841</c:v>
                </c:pt>
                <c:pt idx="11">
                  <c:v>100.98699999999999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0-43BA-BDB2-79D059019836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[2]Danta!$AV$4:$AV$16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[2]Danta!$AX$4:$AX$16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60.380952294488353</c:v>
                </c:pt>
                <c:pt idx="5">
                  <c:v>0</c:v>
                </c:pt>
                <c:pt idx="6">
                  <c:v>22.6</c:v>
                </c:pt>
                <c:pt idx="7">
                  <c:v>509.67169811320804</c:v>
                </c:pt>
                <c:pt idx="8">
                  <c:v>297.70000000000005</c:v>
                </c:pt>
                <c:pt idx="9">
                  <c:v>61</c:v>
                </c:pt>
                <c:pt idx="10">
                  <c:v>0</c:v>
                </c:pt>
                <c:pt idx="11">
                  <c:v>139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70-43BA-BDB2-79D059019836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[2]Danta!$AV$4:$AV$16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[2]Danta!$AY$4:$AY$16</c:f>
              <c:numCache>
                <c:formatCode>General</c:formatCode>
                <c:ptCount val="13"/>
                <c:pt idx="0">
                  <c:v>0</c:v>
                </c:pt>
                <c:pt idx="1">
                  <c:v>35.880000000000003</c:v>
                </c:pt>
                <c:pt idx="2">
                  <c:v>0</c:v>
                </c:pt>
                <c:pt idx="3">
                  <c:v>0</c:v>
                </c:pt>
                <c:pt idx="4">
                  <c:v>31.944137407077381</c:v>
                </c:pt>
                <c:pt idx="5">
                  <c:v>32.346197004439709</c:v>
                </c:pt>
                <c:pt idx="6">
                  <c:v>54.729168525955679</c:v>
                </c:pt>
                <c:pt idx="7">
                  <c:v>48.941509433962295</c:v>
                </c:pt>
                <c:pt idx="8">
                  <c:v>277.2</c:v>
                </c:pt>
                <c:pt idx="9">
                  <c:v>61.3</c:v>
                </c:pt>
                <c:pt idx="10">
                  <c:v>308.74827504960314</c:v>
                </c:pt>
                <c:pt idx="11">
                  <c:v>186.08099999999999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70-43BA-BDB2-79D059019836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[2]Danta!$AV$4:$AV$16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[2]Danta!$AZ$4:$AZ$16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9.1232863345855595</c:v>
                </c:pt>
                <c:pt idx="6">
                  <c:v>131.4</c:v>
                </c:pt>
                <c:pt idx="7">
                  <c:v>9.1018867924528379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70-43BA-BDB2-79D059019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828160"/>
        <c:axId val="495828552"/>
      </c:barChart>
      <c:catAx>
        <c:axId val="49582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8552"/>
        <c:crosses val="autoZero"/>
        <c:auto val="1"/>
        <c:lblAlgn val="ctr"/>
        <c:lblOffset val="100"/>
        <c:noMultiLvlLbl val="1"/>
      </c:catAx>
      <c:valAx>
        <c:axId val="49582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EMBARCADERO</a:t>
            </a:r>
          </a:p>
          <a:p>
            <a:pPr>
              <a:defRPr/>
            </a:pPr>
            <a:r>
              <a:rPr lang="es-MX" sz="1200"/>
              <a:t>CONCENTRACIONES TOTALES</a:t>
            </a:r>
            <a:r>
              <a:rPr lang="es-MX" sz="1200" baseline="0"/>
              <a:t> POR AÑO</a:t>
            </a:r>
            <a:endParaRPr lang="es-MX" sz="1200"/>
          </a:p>
        </c:rich>
      </c:tx>
      <c:layout>
        <c:manualLayout>
          <c:xMode val="edge"/>
          <c:yMode val="edge"/>
          <c:x val="0.2537915573053368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[3]Hoja1!$AV$5:$AV$13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[3]Hoja1!$AW$5:$AW$13</c:f>
              <c:numCache>
                <c:formatCode>General</c:formatCode>
                <c:ptCount val="9"/>
                <c:pt idx="0">
                  <c:v>8062.3519500346501</c:v>
                </c:pt>
                <c:pt idx="1">
                  <c:v>25.763366981039383</c:v>
                </c:pt>
                <c:pt idx="2">
                  <c:v>63.003447793877832</c:v>
                </c:pt>
                <c:pt idx="3">
                  <c:v>79.532297332297347</c:v>
                </c:pt>
                <c:pt idx="4">
                  <c:v>126.60000000000001</c:v>
                </c:pt>
                <c:pt idx="5">
                  <c:v>56.000000000000007</c:v>
                </c:pt>
                <c:pt idx="6">
                  <c:v>120.38179867951261</c:v>
                </c:pt>
                <c:pt idx="7">
                  <c:v>764.2</c:v>
                </c:pt>
                <c:pt idx="8">
                  <c:v>55.099999999999994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6-44AA-9564-194EB7187951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[3]Hoja1!$AV$5:$AV$13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[3]Hoja1!$AX$5:$AX$13</c:f>
              <c:numCache>
                <c:formatCode>General</c:formatCode>
                <c:ptCount val="9"/>
                <c:pt idx="0">
                  <c:v>128.6331239017976</c:v>
                </c:pt>
                <c:pt idx="1">
                  <c:v>0</c:v>
                </c:pt>
                <c:pt idx="2">
                  <c:v>21.1</c:v>
                </c:pt>
                <c:pt idx="3">
                  <c:v>533.20519295519307</c:v>
                </c:pt>
                <c:pt idx="4">
                  <c:v>301.60000000000002</c:v>
                </c:pt>
                <c:pt idx="5">
                  <c:v>0</c:v>
                </c:pt>
                <c:pt idx="6">
                  <c:v>0</c:v>
                </c:pt>
                <c:pt idx="7">
                  <c:v>1149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86-44AA-9564-194EB7187951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[3]Hoja1!$AV$5:$AV$13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[3]Hoja1!$AY$5:$AY$13</c:f>
              <c:numCache>
                <c:formatCode>General</c:formatCode>
                <c:ptCount val="9"/>
                <c:pt idx="0">
                  <c:v>1101.3748909210749</c:v>
                </c:pt>
                <c:pt idx="1">
                  <c:v>51.51543448657911</c:v>
                </c:pt>
                <c:pt idx="2">
                  <c:v>26.605171690816753</c:v>
                </c:pt>
                <c:pt idx="3">
                  <c:v>56.118363118363135</c:v>
                </c:pt>
                <c:pt idx="4">
                  <c:v>514.70000000000005</c:v>
                </c:pt>
                <c:pt idx="5">
                  <c:v>49.8</c:v>
                </c:pt>
                <c:pt idx="6">
                  <c:v>163.23111299585054</c:v>
                </c:pt>
                <c:pt idx="7">
                  <c:v>267.10000000000002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6-44AA-9564-194EB7187951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[3]Hoja1!$AV$5:$AV$13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[3]Hoja1!$AZ$5:$AZ$13</c:f>
              <c:numCache>
                <c:formatCode>General</c:formatCode>
                <c:ptCount val="9"/>
                <c:pt idx="0">
                  <c:v>0</c:v>
                </c:pt>
                <c:pt idx="1">
                  <c:v>5.3734135536398462</c:v>
                </c:pt>
                <c:pt idx="2">
                  <c:v>14.7</c:v>
                </c:pt>
                <c:pt idx="3">
                  <c:v>13.386557886557892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280.3</c:v>
                </c:pt>
                <c:pt idx="8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86-44AA-9564-194EB7187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824240"/>
        <c:axId val="496480352"/>
        <c:axId val="496541240"/>
      </c:line3DChart>
      <c:catAx>
        <c:axId val="49582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480352"/>
        <c:crosses val="autoZero"/>
        <c:auto val="1"/>
        <c:lblAlgn val="ctr"/>
        <c:lblOffset val="100"/>
        <c:noMultiLvlLbl val="0"/>
      </c:catAx>
      <c:valAx>
        <c:axId val="4964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4240"/>
        <c:crosses val="autoZero"/>
        <c:crossBetween val="between"/>
      </c:valAx>
      <c:serAx>
        <c:axId val="4965412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480352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EMBARCADERO</a:t>
            </a:r>
          </a:p>
          <a:p>
            <a:pPr>
              <a:defRPr/>
            </a:pPr>
            <a:r>
              <a:rPr lang="es-MX" sz="1200"/>
              <a:t>CONCENTRACIONES TOTALES</a:t>
            </a:r>
            <a:r>
              <a:rPr lang="es-MX" sz="1200" baseline="0"/>
              <a:t> POR AÑO</a:t>
            </a:r>
            <a:endParaRPr lang="es-MX" sz="1200"/>
          </a:p>
        </c:rich>
      </c:tx>
      <c:layout>
        <c:manualLayout>
          <c:xMode val="edge"/>
          <c:yMode val="edge"/>
          <c:x val="0.2537915573053368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[3]Hoja1!$AV$5:$AV$13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[3]Hoja1!$AW$5:$AW$13</c:f>
              <c:numCache>
                <c:formatCode>General</c:formatCode>
                <c:ptCount val="9"/>
                <c:pt idx="0">
                  <c:v>8062.3519500346501</c:v>
                </c:pt>
                <c:pt idx="1">
                  <c:v>25.763366981039383</c:v>
                </c:pt>
                <c:pt idx="2">
                  <c:v>63.003447793877832</c:v>
                </c:pt>
                <c:pt idx="3">
                  <c:v>79.532297332297347</c:v>
                </c:pt>
                <c:pt idx="4">
                  <c:v>126.60000000000001</c:v>
                </c:pt>
                <c:pt idx="5">
                  <c:v>56.000000000000007</c:v>
                </c:pt>
                <c:pt idx="6">
                  <c:v>120.38179867951261</c:v>
                </c:pt>
                <c:pt idx="7">
                  <c:v>764.2</c:v>
                </c:pt>
                <c:pt idx="8">
                  <c:v>55.099999999999994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7-4776-A4E5-71B27A311D83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[3]Hoja1!$AV$5:$AV$13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[3]Hoja1!$AX$5:$AX$13</c:f>
              <c:numCache>
                <c:formatCode>General</c:formatCode>
                <c:ptCount val="9"/>
                <c:pt idx="0">
                  <c:v>128.6331239017976</c:v>
                </c:pt>
                <c:pt idx="1">
                  <c:v>0</c:v>
                </c:pt>
                <c:pt idx="2">
                  <c:v>21.1</c:v>
                </c:pt>
                <c:pt idx="3">
                  <c:v>533.20519295519307</c:v>
                </c:pt>
                <c:pt idx="4">
                  <c:v>301.60000000000002</c:v>
                </c:pt>
                <c:pt idx="5">
                  <c:v>0</c:v>
                </c:pt>
                <c:pt idx="6">
                  <c:v>0</c:v>
                </c:pt>
                <c:pt idx="7">
                  <c:v>1149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87-4776-A4E5-71B27A311D83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[3]Hoja1!$AV$5:$AV$13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[3]Hoja1!$AY$5:$AY$13</c:f>
              <c:numCache>
                <c:formatCode>General</c:formatCode>
                <c:ptCount val="9"/>
                <c:pt idx="0">
                  <c:v>1101.3748909210749</c:v>
                </c:pt>
                <c:pt idx="1">
                  <c:v>51.51543448657911</c:v>
                </c:pt>
                <c:pt idx="2">
                  <c:v>26.605171690816753</c:v>
                </c:pt>
                <c:pt idx="3">
                  <c:v>56.118363118363135</c:v>
                </c:pt>
                <c:pt idx="4">
                  <c:v>514.70000000000005</c:v>
                </c:pt>
                <c:pt idx="5">
                  <c:v>49.8</c:v>
                </c:pt>
                <c:pt idx="6">
                  <c:v>163.23111299585054</c:v>
                </c:pt>
                <c:pt idx="7">
                  <c:v>267.10000000000002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87-4776-A4E5-71B27A311D83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[3]Hoja1!$AV$5:$AV$13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[3]Hoja1!$AZ$5:$AZ$13</c:f>
              <c:numCache>
                <c:formatCode>General</c:formatCode>
                <c:ptCount val="9"/>
                <c:pt idx="0">
                  <c:v>0</c:v>
                </c:pt>
                <c:pt idx="1">
                  <c:v>5.3734135536398462</c:v>
                </c:pt>
                <c:pt idx="2">
                  <c:v>14.7</c:v>
                </c:pt>
                <c:pt idx="3">
                  <c:v>13.386557886557892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280.3</c:v>
                </c:pt>
                <c:pt idx="8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87-4776-A4E5-71B27A311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824240"/>
        <c:axId val="496480352"/>
      </c:barChart>
      <c:catAx>
        <c:axId val="49582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480352"/>
        <c:crosses val="autoZero"/>
        <c:auto val="1"/>
        <c:lblAlgn val="ctr"/>
        <c:lblOffset val="100"/>
        <c:noMultiLvlLbl val="0"/>
      </c:catAx>
      <c:valAx>
        <c:axId val="4964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582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HUMEDAL LACANJÁ</a:t>
            </a:r>
          </a:p>
          <a:p>
            <a:pPr>
              <a:defRPr/>
            </a:pPr>
            <a:r>
              <a:rPr lang="es-MX" sz="1200"/>
              <a:t>CONCENTRACIONES TOTALES</a:t>
            </a:r>
            <a:r>
              <a:rPr lang="es-MX" sz="1200" baseline="0"/>
              <a:t> POR AÑO</a:t>
            </a:r>
            <a:endParaRPr lang="es-MX" sz="1200"/>
          </a:p>
        </c:rich>
      </c:tx>
      <c:layout>
        <c:manualLayout>
          <c:xMode val="edge"/>
          <c:yMode val="edge"/>
          <c:x val="0.2537915573053368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[4]Hoja1!$AV$5:$AV$10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[4]Hoja1!$AW$5:$AW$10</c:f>
              <c:numCache>
                <c:formatCode>General</c:formatCode>
                <c:ptCount val="6"/>
                <c:pt idx="0">
                  <c:v>149.03113854595338</c:v>
                </c:pt>
                <c:pt idx="1">
                  <c:v>43.7</c:v>
                </c:pt>
                <c:pt idx="2">
                  <c:v>137.1</c:v>
                </c:pt>
                <c:pt idx="3">
                  <c:v>288.66666666666669</c:v>
                </c:pt>
                <c:pt idx="4">
                  <c:v>181.9</c:v>
                </c:pt>
                <c:pt idx="5">
                  <c:v>76.400000000000006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E8-4BE8-99D5-A6031CD3AE75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[4]Hoja1!$AV$5:$AV$10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[4]Hoja1!$AX$5:$AX$10</c:f>
              <c:numCache>
                <c:formatCode>General</c:formatCode>
                <c:ptCount val="6"/>
                <c:pt idx="0">
                  <c:v>679.50973936899879</c:v>
                </c:pt>
                <c:pt idx="1">
                  <c:v>359.1</c:v>
                </c:pt>
                <c:pt idx="2">
                  <c:v>215</c:v>
                </c:pt>
                <c:pt idx="3">
                  <c:v>12.000000000000002</c:v>
                </c:pt>
                <c:pt idx="4">
                  <c:v>481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E8-4BE8-99D5-A6031CD3AE75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[4]Hoja1!$AV$5:$AV$10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[4]Hoja1!$AY$5:$AY$10</c:f>
              <c:numCache>
                <c:formatCode>General</c:formatCode>
                <c:ptCount val="6"/>
                <c:pt idx="0">
                  <c:v>254.74746227709193</c:v>
                </c:pt>
                <c:pt idx="1">
                  <c:v>236.7</c:v>
                </c:pt>
                <c:pt idx="2">
                  <c:v>172.10000000000002</c:v>
                </c:pt>
                <c:pt idx="3">
                  <c:v>263.20000000000005</c:v>
                </c:pt>
                <c:pt idx="4">
                  <c:v>129.6</c:v>
                </c:pt>
                <c:pt idx="5">
                  <c:v>66.599999999999994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E8-4BE8-99D5-A6031CD3AE75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[4]Hoja1!$AV$5:$AV$10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[4]Hoja1!$AZ$5:$AZ$10</c:f>
              <c:numCache>
                <c:formatCode>General</c:formatCode>
                <c:ptCount val="6"/>
                <c:pt idx="0">
                  <c:v>26.7326474622771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E8-4BE8-99D5-A6031CD3A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5616"/>
        <c:axId val="496806400"/>
        <c:axId val="497341816"/>
      </c:line3DChart>
      <c:catAx>
        <c:axId val="49680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6400"/>
        <c:crosses val="autoZero"/>
        <c:auto val="1"/>
        <c:lblAlgn val="ctr"/>
        <c:lblOffset val="100"/>
        <c:noMultiLvlLbl val="0"/>
      </c:catAx>
      <c:valAx>
        <c:axId val="49680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5616"/>
        <c:crosses val="autoZero"/>
        <c:crossBetween val="between"/>
      </c:valAx>
      <c:serAx>
        <c:axId val="4973418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6400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HUMEDAL LACANJÁ</a:t>
            </a:r>
          </a:p>
          <a:p>
            <a:pPr>
              <a:defRPr/>
            </a:pPr>
            <a:r>
              <a:rPr lang="es-MX" sz="1200"/>
              <a:t>CONCENTRACIONES TOTALES</a:t>
            </a:r>
            <a:r>
              <a:rPr lang="es-MX" sz="1200" baseline="0"/>
              <a:t> POR AÑO</a:t>
            </a:r>
            <a:endParaRPr lang="es-MX" sz="1200"/>
          </a:p>
        </c:rich>
      </c:tx>
      <c:layout>
        <c:manualLayout>
          <c:xMode val="edge"/>
          <c:yMode val="edge"/>
          <c:x val="0.2537915573053368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[4]Hoja1!$AV$5:$AV$10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[4]Hoja1!$AW$5:$AW$10</c:f>
              <c:numCache>
                <c:formatCode>General</c:formatCode>
                <c:ptCount val="6"/>
                <c:pt idx="0">
                  <c:v>149.03113854595338</c:v>
                </c:pt>
                <c:pt idx="1">
                  <c:v>43.7</c:v>
                </c:pt>
                <c:pt idx="2">
                  <c:v>137.1</c:v>
                </c:pt>
                <c:pt idx="3">
                  <c:v>288.66666666666669</c:v>
                </c:pt>
                <c:pt idx="4">
                  <c:v>181.9</c:v>
                </c:pt>
                <c:pt idx="5">
                  <c:v>76.400000000000006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0-4EF6-B84A-50FDB469FE48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[4]Hoja1!$AV$5:$AV$10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[4]Hoja1!$AX$5:$AX$10</c:f>
              <c:numCache>
                <c:formatCode>General</c:formatCode>
                <c:ptCount val="6"/>
                <c:pt idx="0">
                  <c:v>679.50973936899879</c:v>
                </c:pt>
                <c:pt idx="1">
                  <c:v>359.1</c:v>
                </c:pt>
                <c:pt idx="2">
                  <c:v>215</c:v>
                </c:pt>
                <c:pt idx="3">
                  <c:v>12.000000000000002</c:v>
                </c:pt>
                <c:pt idx="4">
                  <c:v>481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70-4EF6-B84A-50FDB469FE48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[4]Hoja1!$AV$5:$AV$10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[4]Hoja1!$AY$5:$AY$10</c:f>
              <c:numCache>
                <c:formatCode>General</c:formatCode>
                <c:ptCount val="6"/>
                <c:pt idx="0">
                  <c:v>254.74746227709193</c:v>
                </c:pt>
                <c:pt idx="1">
                  <c:v>236.7</c:v>
                </c:pt>
                <c:pt idx="2">
                  <c:v>172.10000000000002</c:v>
                </c:pt>
                <c:pt idx="3">
                  <c:v>263.20000000000005</c:v>
                </c:pt>
                <c:pt idx="4">
                  <c:v>129.6</c:v>
                </c:pt>
                <c:pt idx="5">
                  <c:v>66.599999999999994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70-4EF6-B84A-50FDB469FE48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[4]Hoja1!$AV$5:$AV$10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[4]Hoja1!$AZ$5:$AZ$10</c:f>
              <c:numCache>
                <c:formatCode>General</c:formatCode>
                <c:ptCount val="6"/>
                <c:pt idx="0">
                  <c:v>26.7326474622771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70-4EF6-B84A-50FDB469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6805616"/>
        <c:axId val="496806400"/>
      </c:barChart>
      <c:catAx>
        <c:axId val="49680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6400"/>
        <c:crosses val="autoZero"/>
        <c:auto val="1"/>
        <c:lblAlgn val="ctr"/>
        <c:lblOffset val="100"/>
        <c:noMultiLvlLbl val="0"/>
      </c:catAx>
      <c:valAx>
        <c:axId val="49680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680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RIO IXCÁN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s-MX" sz="1200" b="0" i="0" baseline="0">
                <a:effectLst/>
              </a:rPr>
              <a:t>CONCENTRACIONES TOTALES POR AÑO </a:t>
            </a:r>
            <a:endParaRPr lang="es-MX" sz="12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v>HAP's</c:v>
          </c:tx>
          <c:spPr>
            <a:solidFill>
              <a:schemeClr val="accent1"/>
            </a:solidFill>
            <a:ln w="25400">
              <a:noFill/>
            </a:ln>
            <a:effectLst/>
            <a:sp3d/>
          </c:spPr>
          <c:cat>
            <c:numRef>
              <c:f>[5]Hoja1!$AV$5:$AV$17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[5]Hoja1!$AW$5:$AW$17</c:f>
              <c:numCache>
                <c:formatCode>General</c:formatCode>
                <c:ptCount val="13"/>
                <c:pt idx="0">
                  <c:v>0</c:v>
                </c:pt>
                <c:pt idx="1">
                  <c:v>23.799999999999997</c:v>
                </c:pt>
                <c:pt idx="2">
                  <c:v>479.59</c:v>
                </c:pt>
                <c:pt idx="3">
                  <c:v>290.41000000000003</c:v>
                </c:pt>
                <c:pt idx="4">
                  <c:v>1133.4992848690617</c:v>
                </c:pt>
                <c:pt idx="5">
                  <c:v>3.6962365591397854</c:v>
                </c:pt>
                <c:pt idx="6">
                  <c:v>413.33412972582977</c:v>
                </c:pt>
                <c:pt idx="7">
                  <c:v>102.96126091422701</c:v>
                </c:pt>
                <c:pt idx="8">
                  <c:v>67.800000000000011</c:v>
                </c:pt>
                <c:pt idx="9">
                  <c:v>1613</c:v>
                </c:pt>
                <c:pt idx="10">
                  <c:v>104.39176665092111</c:v>
                </c:pt>
                <c:pt idx="11">
                  <c:v>131.17017543859649</c:v>
                </c:pt>
                <c:pt idx="12">
                  <c:v>35.799999999999997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F-492A-91C8-FC13B1C55C22}"/>
            </c:ext>
          </c:extLst>
        </c:ser>
        <c:ser>
          <c:idx val="1"/>
          <c:order val="1"/>
          <c:tx>
            <c:v>ORGANOCLORADOS</c:v>
          </c:tx>
          <c:spPr>
            <a:solidFill>
              <a:schemeClr val="accent2"/>
            </a:solidFill>
            <a:ln w="25400">
              <a:noFill/>
            </a:ln>
            <a:effectLst/>
            <a:sp3d/>
          </c:spPr>
          <c:cat>
            <c:numRef>
              <c:f>[5]Hoja1!$AV$5:$AV$17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[5]Hoja1!$AX$5:$AX$17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8.7100000000000009</c:v>
                </c:pt>
                <c:pt idx="3">
                  <c:v>0</c:v>
                </c:pt>
                <c:pt idx="4">
                  <c:v>56.382624422571112</c:v>
                </c:pt>
                <c:pt idx="5">
                  <c:v>0.33602150537634418</c:v>
                </c:pt>
                <c:pt idx="6">
                  <c:v>7.5</c:v>
                </c:pt>
                <c:pt idx="7">
                  <c:v>392.86402157164866</c:v>
                </c:pt>
                <c:pt idx="8">
                  <c:v>272.7</c:v>
                </c:pt>
                <c:pt idx="9">
                  <c:v>8.1</c:v>
                </c:pt>
                <c:pt idx="10">
                  <c:v>0</c:v>
                </c:pt>
                <c:pt idx="11">
                  <c:v>172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F-492A-91C8-FC13B1C55C22}"/>
            </c:ext>
          </c:extLst>
        </c:ser>
        <c:ser>
          <c:idx val="2"/>
          <c:order val="2"/>
          <c:tx>
            <c:v>ORGANOFOSFORADOS</c:v>
          </c:tx>
          <c:spPr>
            <a:solidFill>
              <a:schemeClr val="accent3"/>
            </a:solidFill>
            <a:ln w="25400">
              <a:noFill/>
            </a:ln>
            <a:effectLst/>
            <a:sp3d/>
          </c:spPr>
          <c:cat>
            <c:numRef>
              <c:f>[5]Hoja1!$AV$5:$AV$17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[5]Hoja1!$AY$5:$AY$17</c:f>
              <c:numCache>
                <c:formatCode>General</c:formatCode>
                <c:ptCount val="13"/>
                <c:pt idx="0">
                  <c:v>0</c:v>
                </c:pt>
                <c:pt idx="1">
                  <c:v>265.40999999999997</c:v>
                </c:pt>
                <c:pt idx="2">
                  <c:v>0</c:v>
                </c:pt>
                <c:pt idx="3">
                  <c:v>0</c:v>
                </c:pt>
                <c:pt idx="4">
                  <c:v>286.51310151154871</c:v>
                </c:pt>
                <c:pt idx="5">
                  <c:v>30.298995739500921</c:v>
                </c:pt>
                <c:pt idx="6">
                  <c:v>76.420264646464645</c:v>
                </c:pt>
                <c:pt idx="7">
                  <c:v>91.225731895223419</c:v>
                </c:pt>
                <c:pt idx="8">
                  <c:v>432.70000000000005</c:v>
                </c:pt>
                <c:pt idx="9">
                  <c:v>48.099999999999994</c:v>
                </c:pt>
                <c:pt idx="10">
                  <c:v>184.03507321681624</c:v>
                </c:pt>
                <c:pt idx="11">
                  <c:v>115.2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F-492A-91C8-FC13B1C55C22}"/>
            </c:ext>
          </c:extLst>
        </c:ser>
        <c:ser>
          <c:idx val="3"/>
          <c:order val="3"/>
          <c:tx>
            <c:v>PERMETRINAS</c:v>
          </c:tx>
          <c:spPr>
            <a:solidFill>
              <a:schemeClr val="accent4"/>
            </a:solidFill>
            <a:ln w="25400">
              <a:noFill/>
            </a:ln>
            <a:effectLst/>
            <a:sp3d/>
          </c:spPr>
          <c:cat>
            <c:numRef>
              <c:f>[5]Hoja1!$AV$5:$AV$17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[5]Hoja1!$AZ$5:$AZ$17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2.0161290322580649</c:v>
                </c:pt>
                <c:pt idx="6">
                  <c:v>53.6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AF-492A-91C8-FC13B1C5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764160"/>
        <c:axId val="403759456"/>
        <c:axId val="405629240"/>
      </c:line3DChart>
      <c:catAx>
        <c:axId val="40376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59456"/>
        <c:crosses val="autoZero"/>
        <c:auto val="1"/>
        <c:lblAlgn val="ctr"/>
        <c:lblOffset val="100"/>
        <c:noMultiLvlLbl val="0"/>
      </c:catAx>
      <c:valAx>
        <c:axId val="4037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>
                    <a:latin typeface="Symbol" panose="05050102010706020507" pitchFamily="18" charset="2"/>
                  </a:rPr>
                  <a:t>m</a:t>
                </a:r>
                <a:r>
                  <a:rPr lang="es-MX"/>
                  <a:t>g /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64160"/>
        <c:crosses val="autoZero"/>
        <c:crossBetween val="between"/>
      </c:valAx>
      <c:serAx>
        <c:axId val="4056292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3759456"/>
        <c:crosses val="autoZero"/>
        <c:tickLblSkip val="1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11</xdr:col>
      <xdr:colOff>619125</xdr:colOff>
      <xdr:row>11</xdr:row>
      <xdr:rowOff>76200</xdr:rowOff>
    </xdr:to>
    <xdr:sp macro="" textlink="">
      <xdr:nvSpPr>
        <xdr:cNvPr id="2" name="1 CuadroTexto"/>
        <xdr:cNvSpPr txBox="1"/>
      </xdr:nvSpPr>
      <xdr:spPr>
        <a:xfrm>
          <a:off x="3048000" y="1333500"/>
          <a:ext cx="595312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114300">
            <a:prstClr val="black"/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1200" b="1">
              <a:solidFill>
                <a:schemeClr val="dk1"/>
              </a:solidFill>
              <a:latin typeface="+mn-lt"/>
              <a:ea typeface="+mn-ea"/>
              <a:cs typeface="+mn-cs"/>
            </a:rPr>
            <a:t>Forma de citar: </a:t>
          </a:r>
          <a:r>
            <a:rPr lang="es-MX" sz="11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Gómez, H. y L. Hernández. 2025. Conservación y desarrollo sustentable en la zona sur de la Reserva de la Biosfera Montes Azules y su área de influencia en Marqués de Comillas. Natura y Ecosistemas Mexicanos, A.C. </a:t>
          </a:r>
          <a:r>
            <a:rPr lang="es-MX" sz="1100" b="1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Hoja de Cálculo_Contaminantes identificados SNIB-CONABIO Proyecto No. QQ004</a:t>
          </a:r>
          <a:r>
            <a:rPr lang="es-MX" sz="11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. Ciudad de México.	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572352</xdr:colOff>
      <xdr:row>16</xdr:row>
      <xdr:rowOff>117126</xdr:rowOff>
    </xdr:from>
    <xdr:to>
      <xdr:col>52</xdr:col>
      <xdr:colOff>496152</xdr:colOff>
      <xdr:row>31</xdr:row>
      <xdr:rowOff>15526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DC8654-693B-400E-ABF8-7518B62D8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202406</xdr:colOff>
      <xdr:row>16</xdr:row>
      <xdr:rowOff>190500</xdr:rowOff>
    </xdr:from>
    <xdr:to>
      <xdr:col>59</xdr:col>
      <xdr:colOff>126206</xdr:colOff>
      <xdr:row>31</xdr:row>
      <xdr:rowOff>88900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F8F57B12-7F64-4BC7-938B-4197FD9DE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734044</xdr:colOff>
      <xdr:row>18</xdr:row>
      <xdr:rowOff>59473</xdr:rowOff>
    </xdr:from>
    <xdr:to>
      <xdr:col>52</xdr:col>
      <xdr:colOff>538781</xdr:colOff>
      <xdr:row>32</xdr:row>
      <xdr:rowOff>148374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C9C9E6-66EA-42D3-8381-4243A3504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11905</xdr:colOff>
      <xdr:row>18</xdr:row>
      <xdr:rowOff>107157</xdr:rowOff>
    </xdr:from>
    <xdr:to>
      <xdr:col>58</xdr:col>
      <xdr:colOff>590549</xdr:colOff>
      <xdr:row>33</xdr:row>
      <xdr:rowOff>5558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DE50CA3E-2A7B-4010-90EF-66CC5EB6B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625475</xdr:colOff>
      <xdr:row>17</xdr:row>
      <xdr:rowOff>73450</xdr:rowOff>
    </xdr:from>
    <xdr:to>
      <xdr:col>52</xdr:col>
      <xdr:colOff>377825</xdr:colOff>
      <xdr:row>31</xdr:row>
      <xdr:rowOff>155381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B1C276-4210-4292-8DCD-2D4CB0AEF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52</xdr:col>
      <xdr:colOff>714375</xdr:colOff>
      <xdr:row>17</xdr:row>
      <xdr:rowOff>104775</xdr:rowOff>
    </xdr:from>
    <xdr:to>
      <xdr:col>58</xdr:col>
      <xdr:colOff>638175</xdr:colOff>
      <xdr:row>31</xdr:row>
      <xdr:rowOff>186706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E35472C6-350E-4E48-AB52-1E64AB1E5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712167</xdr:colOff>
      <xdr:row>18</xdr:row>
      <xdr:rowOff>23889</xdr:rowOff>
    </xdr:from>
    <xdr:to>
      <xdr:col>52</xdr:col>
      <xdr:colOff>457374</xdr:colOff>
      <xdr:row>32</xdr:row>
      <xdr:rowOff>100379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9B6701-DACB-4354-87AF-008A02882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214313</xdr:colOff>
      <xdr:row>18</xdr:row>
      <xdr:rowOff>154782</xdr:rowOff>
    </xdr:from>
    <xdr:to>
      <xdr:col>58</xdr:col>
      <xdr:colOff>757238</xdr:colOff>
      <xdr:row>33</xdr:row>
      <xdr:rowOff>40772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F2BDFC58-EBF0-4826-B49B-ED3BFFA57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679354</xdr:colOff>
      <xdr:row>17</xdr:row>
      <xdr:rowOff>4704</xdr:rowOff>
    </xdr:from>
    <xdr:to>
      <xdr:col>52</xdr:col>
      <xdr:colOff>424560</xdr:colOff>
      <xdr:row>31</xdr:row>
      <xdr:rowOff>93604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3ADB77-B454-4F4A-BAA9-6DD3CFC6C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1</xdr:colOff>
      <xdr:row>17</xdr:row>
      <xdr:rowOff>107156</xdr:rowOff>
    </xdr:from>
    <xdr:to>
      <xdr:col>58</xdr:col>
      <xdr:colOff>495301</xdr:colOff>
      <xdr:row>32</xdr:row>
      <xdr:rowOff>5556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C8D651F1-690F-4D8E-8353-28BBAC961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666130</xdr:colOff>
      <xdr:row>17</xdr:row>
      <xdr:rowOff>84135</xdr:rowOff>
    </xdr:from>
    <xdr:to>
      <xdr:col>53</xdr:col>
      <xdr:colOff>589930</xdr:colOff>
      <xdr:row>31</xdr:row>
      <xdr:rowOff>148720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4C36A1-31DE-42C3-8F8C-017558461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9525</xdr:colOff>
      <xdr:row>17</xdr:row>
      <xdr:rowOff>66675</xdr:rowOff>
    </xdr:from>
    <xdr:to>
      <xdr:col>59</xdr:col>
      <xdr:colOff>695325</xdr:colOff>
      <xdr:row>31</xdr:row>
      <xdr:rowOff>131260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B248F21D-BBDE-4489-BB81-0E21FC463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590395</xdr:colOff>
      <xdr:row>17</xdr:row>
      <xdr:rowOff>123166</xdr:rowOff>
    </xdr:from>
    <xdr:to>
      <xdr:col>52</xdr:col>
      <xdr:colOff>514195</xdr:colOff>
      <xdr:row>32</xdr:row>
      <xdr:rowOff>26212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737C4F-18CF-4B67-B12C-D8C638AFB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19050</xdr:colOff>
      <xdr:row>17</xdr:row>
      <xdr:rowOff>85725</xdr:rowOff>
    </xdr:from>
    <xdr:to>
      <xdr:col>59</xdr:col>
      <xdr:colOff>57150</xdr:colOff>
      <xdr:row>31</xdr:row>
      <xdr:rowOff>179271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F92D32FC-AFB5-4D8A-99BB-CCCC9330A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0</xdr:colOff>
      <xdr:row>14</xdr:row>
      <xdr:rowOff>28575</xdr:rowOff>
    </xdr:from>
    <xdr:to>
      <xdr:col>52</xdr:col>
      <xdr:colOff>742950</xdr:colOff>
      <xdr:row>28</xdr:row>
      <xdr:rowOff>138906</xdr:rowOff>
    </xdr:to>
    <xdr:graphicFrame macro="">
      <xdr:nvGraphicFramePr>
        <xdr:cNvPr id="2" name="Gráfico 13">
          <a:extLst>
            <a:ext uri="{FF2B5EF4-FFF2-40B4-BE49-F238E27FC236}">
              <a16:creationId xmlns:a16="http://schemas.microsoft.com/office/drawing/2014/main" id="{4FE953B7-3A44-4F23-8A19-630511C76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0</xdr:colOff>
      <xdr:row>14</xdr:row>
      <xdr:rowOff>0</xdr:rowOff>
    </xdr:from>
    <xdr:to>
      <xdr:col>60</xdr:col>
      <xdr:colOff>66675</xdr:colOff>
      <xdr:row>28</xdr:row>
      <xdr:rowOff>110331</xdr:rowOff>
    </xdr:to>
    <xdr:graphicFrame macro="">
      <xdr:nvGraphicFramePr>
        <xdr:cNvPr id="3" name="Gráfico 13">
          <a:extLst>
            <a:ext uri="{FF2B5EF4-FFF2-40B4-BE49-F238E27FC236}">
              <a16:creationId xmlns:a16="http://schemas.microsoft.com/office/drawing/2014/main" id="{B16463CA-4DA5-4420-A21E-911CAA601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733425</xdr:colOff>
      <xdr:row>11</xdr:row>
      <xdr:rowOff>57150</xdr:rowOff>
    </xdr:from>
    <xdr:to>
      <xdr:col>52</xdr:col>
      <xdr:colOff>552450</xdr:colOff>
      <xdr:row>27</xdr:row>
      <xdr:rowOff>113293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7A64FE-DED6-4087-952C-8E1E18908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361950</xdr:colOff>
      <xdr:row>11</xdr:row>
      <xdr:rowOff>0</xdr:rowOff>
    </xdr:from>
    <xdr:to>
      <xdr:col>59</xdr:col>
      <xdr:colOff>76200</xdr:colOff>
      <xdr:row>27</xdr:row>
      <xdr:rowOff>56143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2511FB6-5FAE-41E9-BC27-526D730C7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581413</xdr:colOff>
      <xdr:row>19</xdr:row>
      <xdr:rowOff>26831</xdr:rowOff>
    </xdr:from>
    <xdr:to>
      <xdr:col>52</xdr:col>
      <xdr:colOff>505213</xdr:colOff>
      <xdr:row>33</xdr:row>
      <xdr:rowOff>107677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6B4363-E4BA-42FB-BC66-5DFBC6261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19</xdr:row>
      <xdr:rowOff>0</xdr:rowOff>
    </xdr:from>
    <xdr:to>
      <xdr:col>58</xdr:col>
      <xdr:colOff>685800</xdr:colOff>
      <xdr:row>33</xdr:row>
      <xdr:rowOff>80846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713F2C7C-B496-490E-94EA-82A1C3168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323618</xdr:colOff>
      <xdr:row>18</xdr:row>
      <xdr:rowOff>23967</xdr:rowOff>
    </xdr:from>
    <xdr:to>
      <xdr:col>52</xdr:col>
      <xdr:colOff>114068</xdr:colOff>
      <xdr:row>32</xdr:row>
      <xdr:rowOff>112867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4EB249-D39E-4CB7-AB07-60371B4C1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18</xdr:row>
      <xdr:rowOff>0</xdr:rowOff>
    </xdr:from>
    <xdr:to>
      <xdr:col>58</xdr:col>
      <xdr:colOff>685800</xdr:colOff>
      <xdr:row>32</xdr:row>
      <xdr:rowOff>88900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70DDD506-F86B-46BB-8191-5437C9E89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485388</xdr:colOff>
      <xdr:row>9</xdr:row>
      <xdr:rowOff>162661</xdr:rowOff>
    </xdr:from>
    <xdr:to>
      <xdr:col>52</xdr:col>
      <xdr:colOff>409188</xdr:colOff>
      <xdr:row>26</xdr:row>
      <xdr:rowOff>28304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DEFC37-465B-4F57-B378-EC298821A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74083</xdr:colOff>
      <xdr:row>10</xdr:row>
      <xdr:rowOff>31750</xdr:rowOff>
    </xdr:from>
    <xdr:to>
      <xdr:col>60</xdr:col>
      <xdr:colOff>40216</xdr:colOff>
      <xdr:row>26</xdr:row>
      <xdr:rowOff>87893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AA37C918-465F-4CD6-BAEF-BC9721332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656548</xdr:colOff>
      <xdr:row>19</xdr:row>
      <xdr:rowOff>83789</xdr:rowOff>
    </xdr:from>
    <xdr:to>
      <xdr:col>52</xdr:col>
      <xdr:colOff>437473</xdr:colOff>
      <xdr:row>33</xdr:row>
      <xdr:rowOff>159989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671AF16-F87D-4AD7-8FE7-F2B0153F8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11905</xdr:colOff>
      <xdr:row>19</xdr:row>
      <xdr:rowOff>107156</xdr:rowOff>
    </xdr:from>
    <xdr:to>
      <xdr:col>58</xdr:col>
      <xdr:colOff>590549</xdr:colOff>
      <xdr:row>33</xdr:row>
      <xdr:rowOff>183356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F2E21527-6D80-4477-B68A-4D08E383F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Ca&#241;on\Contaminantes%20Ca&#241;on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Miranda\Mirand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Puerto%20Rico\Puerto%20Ric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San%20Pablo\San%20Pabl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Tzendales\Tzendal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Danta\Contaminantes%20dan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Embarcadero\Contaminantes%20Embarcader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Humedal%20Lacanja\humedal%20lacanj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Ixcan\Ixca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Jose\Jos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Lacanja\lacanj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UARIOS\PROYECTO\F_informes_finales_en_la_web\2_Actividades%20de%20Resultados%20en%20la%20web\5%202021%20y%20mas_MEEW\2025\2do%20trimestre%202025\QQ004\Originales\Anexo%201.9%20%20Contaminantes%20identificados\Lagarto\Lagart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os_2009_2022_final\global%20or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ñon"/>
    </sheetNames>
    <sheetDataSet>
      <sheetData sheetId="0">
        <row r="4">
          <cell r="AW4">
            <v>2008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</row>
        <row r="5">
          <cell r="AW5">
            <v>2009</v>
          </cell>
          <cell r="AX5">
            <v>41.14</v>
          </cell>
          <cell r="AY5">
            <v>0</v>
          </cell>
          <cell r="AZ5">
            <v>64.289999999999992</v>
          </cell>
          <cell r="BA5">
            <v>0</v>
          </cell>
        </row>
        <row r="6">
          <cell r="AW6">
            <v>2010</v>
          </cell>
          <cell r="AX6">
            <v>272.97999999999996</v>
          </cell>
          <cell r="AY6">
            <v>2181.23</v>
          </cell>
          <cell r="AZ6">
            <v>0</v>
          </cell>
          <cell r="BA6">
            <v>0</v>
          </cell>
        </row>
        <row r="7">
          <cell r="AW7">
            <v>2011</v>
          </cell>
          <cell r="AX7">
            <v>47.17</v>
          </cell>
          <cell r="AY7">
            <v>0</v>
          </cell>
          <cell r="AZ7">
            <v>0</v>
          </cell>
          <cell r="BA7">
            <v>0</v>
          </cell>
        </row>
        <row r="8">
          <cell r="AW8">
            <v>2013</v>
          </cell>
          <cell r="AX8">
            <v>1258.9746603362969</v>
          </cell>
          <cell r="AY8">
            <v>88.120850057143485</v>
          </cell>
          <cell r="AZ8">
            <v>82.103770910043323</v>
          </cell>
          <cell r="BA8">
            <v>0</v>
          </cell>
        </row>
        <row r="9">
          <cell r="AW9">
            <v>2014</v>
          </cell>
          <cell r="AX9">
            <v>3.2742446393762208</v>
          </cell>
          <cell r="AY9">
            <v>0</v>
          </cell>
          <cell r="AZ9">
            <v>48.456146027653759</v>
          </cell>
          <cell r="BA9">
            <v>6.2210648148148175</v>
          </cell>
        </row>
        <row r="10">
          <cell r="AW10">
            <v>2015</v>
          </cell>
          <cell r="AX10">
            <v>285.54748106609992</v>
          </cell>
          <cell r="AY10">
            <v>43.800000000000004</v>
          </cell>
          <cell r="AZ10">
            <v>149.46730000000002</v>
          </cell>
          <cell r="BA10">
            <v>126.4</v>
          </cell>
        </row>
        <row r="11">
          <cell r="AW11">
            <v>2016</v>
          </cell>
          <cell r="AX11">
            <v>38.696331738436989</v>
          </cell>
          <cell r="AY11">
            <v>350.27910685805409</v>
          </cell>
          <cell r="AZ11">
            <v>19</v>
          </cell>
          <cell r="BA11">
            <v>0</v>
          </cell>
        </row>
        <row r="12">
          <cell r="AW12">
            <v>2017</v>
          </cell>
          <cell r="AX12">
            <v>79.599999999999994</v>
          </cell>
          <cell r="AY12">
            <v>394.1</v>
          </cell>
          <cell r="AZ12">
            <v>659.4</v>
          </cell>
          <cell r="BA12">
            <v>18.100000000000001</v>
          </cell>
        </row>
        <row r="13">
          <cell r="AW13">
            <v>2018</v>
          </cell>
          <cell r="AX13">
            <v>49.3</v>
          </cell>
          <cell r="AY13">
            <v>27</v>
          </cell>
          <cell r="AZ13">
            <v>212.5</v>
          </cell>
          <cell r="BA13">
            <v>0</v>
          </cell>
        </row>
        <row r="14">
          <cell r="AW14">
            <v>2019</v>
          </cell>
          <cell r="AX14">
            <v>72.971798338806266</v>
          </cell>
          <cell r="AY14">
            <v>0</v>
          </cell>
          <cell r="AZ14">
            <v>70.61137724550899</v>
          </cell>
          <cell r="BA14">
            <v>0</v>
          </cell>
        </row>
        <row r="15">
          <cell r="AW15">
            <v>2021</v>
          </cell>
          <cell r="AX15">
            <v>153.88900000000001</v>
          </cell>
          <cell r="AY15">
            <v>106</v>
          </cell>
          <cell r="AZ15">
            <v>95.9</v>
          </cell>
          <cell r="BA15">
            <v>0</v>
          </cell>
        </row>
        <row r="16">
          <cell r="AW16">
            <v>2022</v>
          </cell>
          <cell r="AX16">
            <v>23.8</v>
          </cell>
          <cell r="AY16">
            <v>0</v>
          </cell>
          <cell r="AZ16">
            <v>0</v>
          </cell>
          <cell r="BA16">
            <v>10.9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randa"/>
    </sheetNames>
    <sheetDataSet>
      <sheetData sheetId="0">
        <row r="5">
          <cell r="AV5">
            <v>2008</v>
          </cell>
          <cell r="AW5">
            <v>10.8</v>
          </cell>
          <cell r="AX5">
            <v>0</v>
          </cell>
          <cell r="AY5">
            <v>0</v>
          </cell>
          <cell r="AZ5">
            <v>0</v>
          </cell>
        </row>
        <row r="6">
          <cell r="AV6">
            <v>2009</v>
          </cell>
          <cell r="AW6">
            <v>153.70000000000002</v>
          </cell>
          <cell r="AX6">
            <v>0</v>
          </cell>
          <cell r="AY6">
            <v>63</v>
          </cell>
          <cell r="AZ6">
            <v>0</v>
          </cell>
        </row>
        <row r="7">
          <cell r="AV7">
            <v>2010</v>
          </cell>
          <cell r="AW7">
            <v>243.48000000000005</v>
          </cell>
          <cell r="AX7">
            <v>0</v>
          </cell>
          <cell r="AY7">
            <v>0</v>
          </cell>
          <cell r="AZ7">
            <v>0</v>
          </cell>
        </row>
        <row r="8">
          <cell r="AV8">
            <v>2011</v>
          </cell>
          <cell r="AW8">
            <v>90.69</v>
          </cell>
          <cell r="AX8">
            <v>0</v>
          </cell>
          <cell r="AY8">
            <v>0</v>
          </cell>
          <cell r="AZ8">
            <v>0</v>
          </cell>
        </row>
        <row r="9">
          <cell r="AV9">
            <v>2013</v>
          </cell>
          <cell r="AW9">
            <v>1809.9943500144809</v>
          </cell>
          <cell r="AX9">
            <v>99.369587900557008</v>
          </cell>
          <cell r="AY9">
            <v>58.592471784171209</v>
          </cell>
          <cell r="AZ9">
            <v>0</v>
          </cell>
        </row>
        <row r="10">
          <cell r="AV10">
            <v>2014</v>
          </cell>
          <cell r="AW10">
            <v>2.9207612238229785</v>
          </cell>
          <cell r="AX10">
            <v>29.681249193444316</v>
          </cell>
          <cell r="AY10">
            <v>52.458724941859359</v>
          </cell>
          <cell r="AZ10">
            <v>8.3881791198864377</v>
          </cell>
        </row>
        <row r="11">
          <cell r="AV11">
            <v>2015</v>
          </cell>
          <cell r="AW11">
            <v>1169.5299999999995</v>
          </cell>
          <cell r="AX11">
            <v>100.29999999999998</v>
          </cell>
          <cell r="AY11">
            <v>90.167000000000016</v>
          </cell>
          <cell r="AZ11">
            <v>163.2877</v>
          </cell>
        </row>
        <row r="12">
          <cell r="AV12">
            <v>2016</v>
          </cell>
          <cell r="AW12">
            <v>35.259608696966922</v>
          </cell>
          <cell r="AX12">
            <v>430.43333635731324</v>
          </cell>
          <cell r="AY12">
            <v>120.48941304545038</v>
          </cell>
          <cell r="AZ12">
            <v>8.3159454473978585</v>
          </cell>
        </row>
        <row r="13">
          <cell r="AV13">
            <v>2017</v>
          </cell>
          <cell r="AW13">
            <v>139.6</v>
          </cell>
          <cell r="AX13">
            <v>318.10000000000002</v>
          </cell>
          <cell r="AY13">
            <v>199.39999999999998</v>
          </cell>
          <cell r="AZ13">
            <v>0</v>
          </cell>
        </row>
        <row r="14">
          <cell r="AV14">
            <v>2018</v>
          </cell>
          <cell r="AW14">
            <v>49.1</v>
          </cell>
          <cell r="AX14">
            <v>91.9</v>
          </cell>
          <cell r="AY14">
            <v>186.3</v>
          </cell>
          <cell r="AZ14">
            <v>0</v>
          </cell>
        </row>
        <row r="15">
          <cell r="AV15">
            <v>2019</v>
          </cell>
          <cell r="AW15">
            <v>107.43297803617571</v>
          </cell>
          <cell r="AX15">
            <v>0</v>
          </cell>
          <cell r="AY15">
            <v>146.16137596899225</v>
          </cell>
          <cell r="AZ15">
            <v>0</v>
          </cell>
        </row>
        <row r="16">
          <cell r="AV16">
            <v>2021</v>
          </cell>
          <cell r="AW16">
            <v>64</v>
          </cell>
          <cell r="AX16">
            <v>248</v>
          </cell>
          <cell r="AY16">
            <v>166.69799999999998</v>
          </cell>
          <cell r="AZ16">
            <v>11.998799999999999</v>
          </cell>
        </row>
        <row r="17">
          <cell r="AV17">
            <v>2022</v>
          </cell>
          <cell r="AW17">
            <v>33</v>
          </cell>
          <cell r="AX17">
            <v>0</v>
          </cell>
          <cell r="AY17">
            <v>0</v>
          </cell>
          <cell r="AZ17">
            <v>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erto rico"/>
    </sheetNames>
    <sheetDataSet>
      <sheetData sheetId="0">
        <row r="4">
          <cell r="AV4">
            <v>2008</v>
          </cell>
          <cell r="AW4">
            <v>0.18</v>
          </cell>
          <cell r="AX4">
            <v>0</v>
          </cell>
          <cell r="AY4">
            <v>0</v>
          </cell>
          <cell r="AZ4">
            <v>0</v>
          </cell>
        </row>
        <row r="5">
          <cell r="AV5">
            <v>2009</v>
          </cell>
          <cell r="AW5">
            <v>33.42</v>
          </cell>
          <cell r="AX5">
            <v>29.669999999999998</v>
          </cell>
          <cell r="AY5">
            <v>0</v>
          </cell>
          <cell r="AZ5">
            <v>0</v>
          </cell>
        </row>
        <row r="6">
          <cell r="AV6">
            <v>2010</v>
          </cell>
          <cell r="AW6">
            <v>191.51000000000002</v>
          </cell>
          <cell r="AX6">
            <v>827.55</v>
          </cell>
          <cell r="AY6">
            <v>0</v>
          </cell>
          <cell r="AZ6">
            <v>0</v>
          </cell>
        </row>
        <row r="7">
          <cell r="AV7">
            <v>2011</v>
          </cell>
          <cell r="AW7">
            <v>11.02</v>
          </cell>
          <cell r="AX7">
            <v>30.28</v>
          </cell>
          <cell r="AY7">
            <v>0</v>
          </cell>
          <cell r="AZ7">
            <v>0</v>
          </cell>
        </row>
        <row r="8">
          <cell r="AV8">
            <v>2013</v>
          </cell>
          <cell r="AW8">
            <v>962.5177865046694</v>
          </cell>
          <cell r="AX8">
            <v>56.992274645854366</v>
          </cell>
          <cell r="AY8">
            <v>55.077724704207583</v>
          </cell>
          <cell r="AZ8">
            <v>0</v>
          </cell>
        </row>
        <row r="9">
          <cell r="AV9">
            <v>2014</v>
          </cell>
          <cell r="AW9">
            <v>23.332176119334672</v>
          </cell>
          <cell r="AX9">
            <v>16.460070503694659</v>
          </cell>
          <cell r="AY9">
            <v>36.129394444595562</v>
          </cell>
          <cell r="AZ9">
            <v>0</v>
          </cell>
        </row>
        <row r="10">
          <cell r="AV10">
            <v>2015</v>
          </cell>
          <cell r="AW10">
            <v>136.26464886841035</v>
          </cell>
          <cell r="AX10">
            <v>14.164999999999999</v>
          </cell>
          <cell r="AY10">
            <v>52.612199710891268</v>
          </cell>
          <cell r="AZ10">
            <v>9.9</v>
          </cell>
        </row>
        <row r="11">
          <cell r="AV11">
            <v>2016</v>
          </cell>
          <cell r="AW11">
            <v>65.207499540264465</v>
          </cell>
          <cell r="AX11">
            <v>477.23138906999668</v>
          </cell>
          <cell r="AY11">
            <v>53.229015162913548</v>
          </cell>
          <cell r="AZ11">
            <v>0</v>
          </cell>
        </row>
        <row r="12">
          <cell r="AV12">
            <v>2017</v>
          </cell>
          <cell r="AW12">
            <v>27.4</v>
          </cell>
          <cell r="AX12">
            <v>21.7</v>
          </cell>
          <cell r="AY12">
            <v>118.4</v>
          </cell>
          <cell r="AZ12">
            <v>0</v>
          </cell>
        </row>
        <row r="13">
          <cell r="AV13">
            <v>2018</v>
          </cell>
          <cell r="AW13">
            <v>35</v>
          </cell>
          <cell r="AX13">
            <v>13.5</v>
          </cell>
          <cell r="AY13">
            <v>283.89999999999998</v>
          </cell>
          <cell r="AZ13">
            <v>0</v>
          </cell>
        </row>
        <row r="14">
          <cell r="AV14">
            <v>2019</v>
          </cell>
          <cell r="AW14">
            <v>125.67246055226816</v>
          </cell>
          <cell r="AX14">
            <v>0</v>
          </cell>
          <cell r="AY14">
            <v>95.100887573964485</v>
          </cell>
          <cell r="AZ14">
            <v>0</v>
          </cell>
        </row>
        <row r="15">
          <cell r="AV15">
            <v>2021</v>
          </cell>
          <cell r="AW15">
            <v>241.97830759234262</v>
          </cell>
          <cell r="AX15">
            <v>284</v>
          </cell>
          <cell r="AY15">
            <v>224.95871444994242</v>
          </cell>
          <cell r="AZ15">
            <v>0</v>
          </cell>
        </row>
        <row r="16">
          <cell r="AV16">
            <v>2022</v>
          </cell>
          <cell r="AW16">
            <v>49.5</v>
          </cell>
          <cell r="AX16">
            <v>0</v>
          </cell>
          <cell r="AY16">
            <v>34.799999999999997</v>
          </cell>
          <cell r="AZ16">
            <v>12.8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n pablo"/>
    </sheetNames>
    <sheetDataSet>
      <sheetData sheetId="0">
        <row r="5">
          <cell r="AV5">
            <v>2008</v>
          </cell>
          <cell r="AW5">
            <v>41</v>
          </cell>
          <cell r="AX5">
            <v>0</v>
          </cell>
          <cell r="AY5">
            <v>0</v>
          </cell>
          <cell r="AZ5">
            <v>0</v>
          </cell>
        </row>
        <row r="6">
          <cell r="AV6">
            <v>2009</v>
          </cell>
          <cell r="AW6">
            <v>126.75</v>
          </cell>
          <cell r="AX6">
            <v>0</v>
          </cell>
          <cell r="AY6">
            <v>40.79</v>
          </cell>
          <cell r="AZ6">
            <v>0</v>
          </cell>
        </row>
        <row r="7">
          <cell r="AV7">
            <v>2010</v>
          </cell>
          <cell r="AW7">
            <v>32.239999999999995</v>
          </cell>
          <cell r="AX7">
            <v>927.14</v>
          </cell>
          <cell r="AY7">
            <v>0</v>
          </cell>
          <cell r="AZ7">
            <v>0</v>
          </cell>
        </row>
        <row r="8">
          <cell r="AV8">
            <v>2011</v>
          </cell>
          <cell r="AW8">
            <v>70.959999999999994</v>
          </cell>
          <cell r="AX8">
            <v>92.61</v>
          </cell>
          <cell r="AY8">
            <v>0</v>
          </cell>
          <cell r="AZ8">
            <v>0</v>
          </cell>
        </row>
        <row r="9">
          <cell r="AV9">
            <v>2013</v>
          </cell>
          <cell r="AW9">
            <v>661.84267059073136</v>
          </cell>
          <cell r="AX9">
            <v>59.184888369283492</v>
          </cell>
          <cell r="AY9">
            <v>279.36772883649178</v>
          </cell>
          <cell r="AZ9">
            <v>0</v>
          </cell>
        </row>
        <row r="10">
          <cell r="AV10">
            <v>2014</v>
          </cell>
          <cell r="AW10">
            <v>2.9696331066194084</v>
          </cell>
          <cell r="AX10">
            <v>175.44413342306322</v>
          </cell>
          <cell r="AY10">
            <v>83.867402039724269</v>
          </cell>
          <cell r="AZ10">
            <v>0</v>
          </cell>
        </row>
        <row r="11">
          <cell r="AV11">
            <v>2015</v>
          </cell>
          <cell r="AW11">
            <v>277.56299999999999</v>
          </cell>
          <cell r="AX11">
            <v>27.927698380291268</v>
          </cell>
          <cell r="AY11">
            <v>18.5</v>
          </cell>
          <cell r="AZ11">
            <v>5.3999999999999995</v>
          </cell>
        </row>
        <row r="12">
          <cell r="AV12">
            <v>2016</v>
          </cell>
          <cell r="AW12">
            <v>102.10206460206459</v>
          </cell>
          <cell r="AX12">
            <v>470.69597069597052</v>
          </cell>
          <cell r="AY12">
            <v>89.881052281052263</v>
          </cell>
          <cell r="AZ12">
            <v>7.9920079920079905</v>
          </cell>
        </row>
        <row r="13">
          <cell r="AV13">
            <v>2017</v>
          </cell>
          <cell r="AW13">
            <v>117.6</v>
          </cell>
          <cell r="AX13">
            <v>279.20000000000005</v>
          </cell>
          <cell r="AY13">
            <v>248</v>
          </cell>
          <cell r="AZ13">
            <v>0</v>
          </cell>
        </row>
        <row r="14">
          <cell r="AV14">
            <v>2018</v>
          </cell>
          <cell r="AW14">
            <v>52.9</v>
          </cell>
          <cell r="AX14">
            <v>52.8</v>
          </cell>
          <cell r="AY14">
            <v>293.2</v>
          </cell>
          <cell r="AZ14">
            <v>0</v>
          </cell>
        </row>
        <row r="15">
          <cell r="AV15">
            <v>2019</v>
          </cell>
          <cell r="AW15">
            <v>133.40544494720965</v>
          </cell>
          <cell r="AX15">
            <v>0</v>
          </cell>
          <cell r="AY15">
            <v>441.78671861907151</v>
          </cell>
          <cell r="AZ15">
            <v>0</v>
          </cell>
        </row>
        <row r="16">
          <cell r="AV16">
            <v>2021</v>
          </cell>
          <cell r="AW16">
            <v>152.0877506452253</v>
          </cell>
          <cell r="AX16">
            <v>704</v>
          </cell>
          <cell r="AY16">
            <v>355.54969227714901</v>
          </cell>
          <cell r="AZ16">
            <v>0</v>
          </cell>
        </row>
        <row r="17">
          <cell r="AV17">
            <v>2022</v>
          </cell>
          <cell r="AW17">
            <v>32.200000000000003</v>
          </cell>
          <cell r="AX17">
            <v>0</v>
          </cell>
          <cell r="AY17">
            <v>0</v>
          </cell>
          <cell r="AZ17">
            <v>3.9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zendales"/>
    </sheetNames>
    <sheetDataSet>
      <sheetData sheetId="0">
        <row r="4">
          <cell r="AV4">
            <v>2008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</row>
        <row r="5">
          <cell r="AV5">
            <v>2009</v>
          </cell>
          <cell r="AW5">
            <v>55.620000000000005</v>
          </cell>
          <cell r="AX5">
            <v>0</v>
          </cell>
          <cell r="AY5">
            <v>0</v>
          </cell>
          <cell r="AZ5">
            <v>0</v>
          </cell>
        </row>
        <row r="6">
          <cell r="AV6">
            <v>2010</v>
          </cell>
          <cell r="AW6">
            <v>46.98</v>
          </cell>
          <cell r="AX6">
            <v>0</v>
          </cell>
          <cell r="AY6">
            <v>0</v>
          </cell>
          <cell r="AZ6">
            <v>0</v>
          </cell>
        </row>
        <row r="7">
          <cell r="AV7">
            <v>2011</v>
          </cell>
          <cell r="AW7">
            <v>8.34</v>
          </cell>
          <cell r="AX7">
            <v>0</v>
          </cell>
          <cell r="AY7">
            <v>0</v>
          </cell>
          <cell r="AZ7">
            <v>0</v>
          </cell>
        </row>
        <row r="8">
          <cell r="AV8">
            <v>2013</v>
          </cell>
          <cell r="AW8">
            <v>1545.0901364969757</v>
          </cell>
          <cell r="AX8">
            <v>82.601833991197367</v>
          </cell>
          <cell r="AY8">
            <v>125.89468657880185</v>
          </cell>
          <cell r="AZ8">
            <v>0</v>
          </cell>
        </row>
        <row r="9">
          <cell r="AV9">
            <v>2014</v>
          </cell>
          <cell r="AW9">
            <v>16.592167208509828</v>
          </cell>
          <cell r="AX9">
            <v>51.664525117314582</v>
          </cell>
          <cell r="AY9">
            <v>55.78902068926218</v>
          </cell>
          <cell r="AZ9">
            <v>8.5906722582284978</v>
          </cell>
        </row>
        <row r="10">
          <cell r="AV10">
            <v>2015</v>
          </cell>
          <cell r="AW10">
            <v>31.199999999999996</v>
          </cell>
          <cell r="AX10">
            <v>14.3</v>
          </cell>
          <cell r="AY10">
            <v>68.694978632478637</v>
          </cell>
          <cell r="AZ10">
            <v>6.9</v>
          </cell>
        </row>
        <row r="11">
          <cell r="AV11">
            <v>2016</v>
          </cell>
          <cell r="AW11">
            <v>146.20557720949392</v>
          </cell>
          <cell r="AX11">
            <v>474.32988243495896</v>
          </cell>
          <cell r="AY11">
            <v>69.466581107202842</v>
          </cell>
          <cell r="AZ11">
            <v>13.781338530278543</v>
          </cell>
        </row>
        <row r="12">
          <cell r="AV12">
            <v>2017</v>
          </cell>
          <cell r="AW12">
            <v>66.7</v>
          </cell>
          <cell r="AX12">
            <v>305.29999999999995</v>
          </cell>
          <cell r="AY12">
            <v>879.3</v>
          </cell>
          <cell r="AZ12">
            <v>8.8999999999999986</v>
          </cell>
        </row>
        <row r="13">
          <cell r="AV13">
            <v>2018</v>
          </cell>
          <cell r="AW13">
            <v>724</v>
          </cell>
          <cell r="AX13">
            <v>240.6</v>
          </cell>
          <cell r="AY13">
            <v>300.89999999999998</v>
          </cell>
          <cell r="AZ13">
            <v>0</v>
          </cell>
        </row>
        <row r="14">
          <cell r="AV14">
            <v>2019</v>
          </cell>
          <cell r="AW14">
            <v>110.82162162162167</v>
          </cell>
          <cell r="AX14">
            <v>149.66216216216225</v>
          </cell>
          <cell r="AY14">
            <v>153.74864864864867</v>
          </cell>
          <cell r="AZ14">
            <v>0</v>
          </cell>
        </row>
        <row r="15">
          <cell r="AV15">
            <v>2021</v>
          </cell>
          <cell r="AW15">
            <v>122</v>
          </cell>
          <cell r="AX15">
            <v>411</v>
          </cell>
          <cell r="AY15">
            <v>125</v>
          </cell>
          <cell r="AZ15">
            <v>0</v>
          </cell>
        </row>
        <row r="16">
          <cell r="AV16">
            <v>2022</v>
          </cell>
          <cell r="AW16">
            <v>10.6</v>
          </cell>
          <cell r="AX16">
            <v>0</v>
          </cell>
          <cell r="AY16">
            <v>0</v>
          </cell>
          <cell r="AZ1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ta"/>
    </sheetNames>
    <sheetDataSet>
      <sheetData sheetId="0">
        <row r="4">
          <cell r="AV4">
            <v>2008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</row>
        <row r="5">
          <cell r="AV5">
            <v>2009</v>
          </cell>
          <cell r="AW5">
            <v>24.34</v>
          </cell>
          <cell r="AX5">
            <v>0</v>
          </cell>
          <cell r="AY5">
            <v>35.880000000000003</v>
          </cell>
          <cell r="AZ5">
            <v>0</v>
          </cell>
        </row>
        <row r="6">
          <cell r="AV6">
            <v>2010</v>
          </cell>
          <cell r="AW6">
            <v>24.48</v>
          </cell>
          <cell r="AX6">
            <v>0</v>
          </cell>
          <cell r="AY6">
            <v>0</v>
          </cell>
          <cell r="AZ6">
            <v>0</v>
          </cell>
        </row>
        <row r="7">
          <cell r="AV7">
            <v>2011</v>
          </cell>
          <cell r="AW7">
            <v>89.399999999999991</v>
          </cell>
          <cell r="AX7">
            <v>0</v>
          </cell>
          <cell r="AY7">
            <v>0</v>
          </cell>
          <cell r="AZ7">
            <v>0</v>
          </cell>
        </row>
        <row r="8">
          <cell r="AV8">
            <v>2013</v>
          </cell>
          <cell r="AW8">
            <v>1112.0598275738671</v>
          </cell>
          <cell r="AX8">
            <v>60.380952294488353</v>
          </cell>
          <cell r="AY8">
            <v>31.944137407077381</v>
          </cell>
          <cell r="AZ8">
            <v>0</v>
          </cell>
        </row>
        <row r="9">
          <cell r="AV9">
            <v>2014</v>
          </cell>
          <cell r="AW9">
            <v>4.9763380006830333</v>
          </cell>
          <cell r="AX9">
            <v>0</v>
          </cell>
          <cell r="AY9">
            <v>32.346197004439709</v>
          </cell>
          <cell r="AZ9">
            <v>9.1232863345855595</v>
          </cell>
        </row>
        <row r="10">
          <cell r="AV10">
            <v>2015</v>
          </cell>
          <cell r="AW10">
            <v>25.590164954870836</v>
          </cell>
          <cell r="AX10">
            <v>22.6</v>
          </cell>
          <cell r="AY10">
            <v>54.729168525955679</v>
          </cell>
          <cell r="AZ10">
            <v>131.4</v>
          </cell>
        </row>
        <row r="11">
          <cell r="AV11">
            <v>2016</v>
          </cell>
          <cell r="AW11">
            <v>79.956603773584973</v>
          </cell>
          <cell r="AX11">
            <v>509.67169811320804</v>
          </cell>
          <cell r="AY11">
            <v>48.941509433962295</v>
          </cell>
          <cell r="AZ11">
            <v>9.1018867924528379</v>
          </cell>
        </row>
        <row r="12">
          <cell r="AV12">
            <v>2017</v>
          </cell>
          <cell r="AW12">
            <v>81.8</v>
          </cell>
          <cell r="AX12">
            <v>297.70000000000005</v>
          </cell>
          <cell r="AY12">
            <v>277.2</v>
          </cell>
          <cell r="AZ12">
            <v>0</v>
          </cell>
        </row>
        <row r="13">
          <cell r="AV13">
            <v>2018</v>
          </cell>
          <cell r="AW13">
            <v>228.40000000000003</v>
          </cell>
          <cell r="AX13">
            <v>61</v>
          </cell>
          <cell r="AY13">
            <v>61.3</v>
          </cell>
          <cell r="AZ13">
            <v>0</v>
          </cell>
        </row>
        <row r="14">
          <cell r="AV14">
            <v>2019</v>
          </cell>
          <cell r="AW14">
            <v>108.9325310019841</v>
          </cell>
          <cell r="AX14">
            <v>0</v>
          </cell>
          <cell r="AY14">
            <v>308.74827504960314</v>
          </cell>
          <cell r="AZ14">
            <v>0</v>
          </cell>
        </row>
        <row r="15">
          <cell r="AV15">
            <v>2021</v>
          </cell>
          <cell r="AW15">
            <v>100.98699999999999</v>
          </cell>
          <cell r="AX15">
            <v>139</v>
          </cell>
          <cell r="AY15">
            <v>186.08099999999999</v>
          </cell>
          <cell r="AZ15">
            <v>0</v>
          </cell>
        </row>
        <row r="16">
          <cell r="AV16">
            <v>2022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5">
          <cell r="AV5">
            <v>2013</v>
          </cell>
          <cell r="AW5">
            <v>8062.3519500346501</v>
          </cell>
          <cell r="AX5">
            <v>128.6331239017976</v>
          </cell>
          <cell r="AY5">
            <v>1101.3748909210749</v>
          </cell>
          <cell r="AZ5">
            <v>0</v>
          </cell>
        </row>
        <row r="6">
          <cell r="AV6">
            <v>2014</v>
          </cell>
          <cell r="AW6">
            <v>25.763366981039383</v>
          </cell>
          <cell r="AX6">
            <v>0</v>
          </cell>
          <cell r="AY6">
            <v>51.51543448657911</v>
          </cell>
          <cell r="AZ6">
            <v>5.3734135536398462</v>
          </cell>
        </row>
        <row r="7">
          <cell r="AV7">
            <v>2015</v>
          </cell>
          <cell r="AW7">
            <v>63.003447793877832</v>
          </cell>
          <cell r="AX7">
            <v>21.1</v>
          </cell>
          <cell r="AY7">
            <v>26.605171690816753</v>
          </cell>
          <cell r="AZ7">
            <v>14.7</v>
          </cell>
        </row>
        <row r="8">
          <cell r="AV8">
            <v>2016</v>
          </cell>
          <cell r="AW8">
            <v>79.532297332297347</v>
          </cell>
          <cell r="AX8">
            <v>533.20519295519307</v>
          </cell>
          <cell r="AY8">
            <v>56.118363118363135</v>
          </cell>
          <cell r="AZ8">
            <v>13.386557886557892</v>
          </cell>
        </row>
        <row r="9">
          <cell r="AV9">
            <v>2017</v>
          </cell>
          <cell r="AW9">
            <v>126.60000000000001</v>
          </cell>
          <cell r="AX9">
            <v>301.60000000000002</v>
          </cell>
          <cell r="AY9">
            <v>514.70000000000005</v>
          </cell>
          <cell r="AZ9">
            <v>0</v>
          </cell>
        </row>
        <row r="10">
          <cell r="AV10">
            <v>2018</v>
          </cell>
          <cell r="AW10">
            <v>56.000000000000007</v>
          </cell>
          <cell r="AX10">
            <v>0</v>
          </cell>
          <cell r="AY10">
            <v>49.8</v>
          </cell>
          <cell r="AZ10">
            <v>0</v>
          </cell>
        </row>
        <row r="11">
          <cell r="AV11">
            <v>2019</v>
          </cell>
          <cell r="AW11">
            <v>120.38179867951261</v>
          </cell>
          <cell r="AX11">
            <v>0</v>
          </cell>
          <cell r="AY11">
            <v>163.23111299585054</v>
          </cell>
          <cell r="AZ11">
            <v>0</v>
          </cell>
        </row>
        <row r="12">
          <cell r="AV12">
            <v>2021</v>
          </cell>
          <cell r="AW12">
            <v>764.2</v>
          </cell>
          <cell r="AX12">
            <v>1149</v>
          </cell>
          <cell r="AY12">
            <v>267.10000000000002</v>
          </cell>
          <cell r="AZ12">
            <v>280.3</v>
          </cell>
        </row>
        <row r="13">
          <cell r="AV13">
            <v>2022</v>
          </cell>
          <cell r="AW13">
            <v>55.099999999999994</v>
          </cell>
          <cell r="AX13">
            <v>0</v>
          </cell>
          <cell r="AY13">
            <v>0</v>
          </cell>
          <cell r="AZ13">
            <v>2.2999999999999998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5">
          <cell r="AV5">
            <v>2016</v>
          </cell>
          <cell r="AW5">
            <v>149.03113854595338</v>
          </cell>
          <cell r="AX5">
            <v>679.50973936899879</v>
          </cell>
          <cell r="AY5">
            <v>254.74746227709193</v>
          </cell>
          <cell r="AZ5">
            <v>26.7326474622771</v>
          </cell>
        </row>
        <row r="6">
          <cell r="AV6">
            <v>2017</v>
          </cell>
          <cell r="AW6">
            <v>43.7</v>
          </cell>
          <cell r="AX6">
            <v>359.1</v>
          </cell>
          <cell r="AY6">
            <v>236.7</v>
          </cell>
          <cell r="AZ6">
            <v>0</v>
          </cell>
        </row>
        <row r="7">
          <cell r="AV7">
            <v>2018</v>
          </cell>
          <cell r="AW7">
            <v>137.1</v>
          </cell>
          <cell r="AX7">
            <v>215</v>
          </cell>
          <cell r="AY7">
            <v>172.10000000000002</v>
          </cell>
          <cell r="AZ7">
            <v>0</v>
          </cell>
        </row>
        <row r="8">
          <cell r="AV8">
            <v>2019</v>
          </cell>
          <cell r="AW8">
            <v>288.66666666666669</v>
          </cell>
          <cell r="AX8">
            <v>12.000000000000002</v>
          </cell>
          <cell r="AY8">
            <v>263.20000000000005</v>
          </cell>
          <cell r="AZ8">
            <v>0</v>
          </cell>
        </row>
        <row r="9">
          <cell r="AV9">
            <v>2021</v>
          </cell>
          <cell r="AW9">
            <v>181.9</v>
          </cell>
          <cell r="AX9">
            <v>481</v>
          </cell>
          <cell r="AY9">
            <v>129.6</v>
          </cell>
          <cell r="AZ9">
            <v>0</v>
          </cell>
        </row>
        <row r="10">
          <cell r="AV10">
            <v>2022</v>
          </cell>
          <cell r="AW10">
            <v>76.400000000000006</v>
          </cell>
          <cell r="AX10">
            <v>0</v>
          </cell>
          <cell r="AY10">
            <v>66.599999999999994</v>
          </cell>
          <cell r="AZ10">
            <v>5.5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5">
          <cell r="AV5">
            <v>2008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</row>
        <row r="6">
          <cell r="AV6">
            <v>2009</v>
          </cell>
          <cell r="AW6">
            <v>23.799999999999997</v>
          </cell>
          <cell r="AX6">
            <v>0</v>
          </cell>
          <cell r="AY6">
            <v>265.40999999999997</v>
          </cell>
          <cell r="AZ6">
            <v>0</v>
          </cell>
        </row>
        <row r="7">
          <cell r="AV7">
            <v>2010</v>
          </cell>
          <cell r="AW7">
            <v>479.59</v>
          </cell>
          <cell r="AX7">
            <v>8.7100000000000009</v>
          </cell>
          <cell r="AY7">
            <v>0</v>
          </cell>
          <cell r="AZ7">
            <v>0</v>
          </cell>
        </row>
        <row r="8">
          <cell r="AV8">
            <v>2011</v>
          </cell>
          <cell r="AW8">
            <v>290.41000000000003</v>
          </cell>
          <cell r="AX8">
            <v>0</v>
          </cell>
          <cell r="AY8">
            <v>0</v>
          </cell>
          <cell r="AZ8">
            <v>0</v>
          </cell>
        </row>
        <row r="9">
          <cell r="AV9">
            <v>2013</v>
          </cell>
          <cell r="AW9">
            <v>1133.4992848690617</v>
          </cell>
          <cell r="AX9">
            <v>56.382624422571112</v>
          </cell>
          <cell r="AY9">
            <v>286.51310151154871</v>
          </cell>
          <cell r="AZ9">
            <v>0</v>
          </cell>
        </row>
        <row r="10">
          <cell r="AV10">
            <v>2014</v>
          </cell>
          <cell r="AW10">
            <v>3.6962365591397854</v>
          </cell>
          <cell r="AX10">
            <v>0.33602150537634418</v>
          </cell>
          <cell r="AY10">
            <v>30.298995739500921</v>
          </cell>
          <cell r="AZ10">
            <v>2.0161290322580649</v>
          </cell>
        </row>
        <row r="11">
          <cell r="AV11">
            <v>2015</v>
          </cell>
          <cell r="AW11">
            <v>413.33412972582977</v>
          </cell>
          <cell r="AX11">
            <v>7.5</v>
          </cell>
          <cell r="AY11">
            <v>76.420264646464645</v>
          </cell>
          <cell r="AZ11">
            <v>53.6</v>
          </cell>
        </row>
        <row r="12">
          <cell r="AV12">
            <v>2016</v>
          </cell>
          <cell r="AW12">
            <v>102.96126091422701</v>
          </cell>
          <cell r="AX12">
            <v>392.86402157164866</v>
          </cell>
          <cell r="AY12">
            <v>91.225731895223419</v>
          </cell>
          <cell r="AZ12">
            <v>0</v>
          </cell>
        </row>
        <row r="13">
          <cell r="AV13">
            <v>2017</v>
          </cell>
          <cell r="AW13">
            <v>67.800000000000011</v>
          </cell>
          <cell r="AX13">
            <v>272.7</v>
          </cell>
          <cell r="AY13">
            <v>432.70000000000005</v>
          </cell>
          <cell r="AZ13">
            <v>0</v>
          </cell>
        </row>
        <row r="14">
          <cell r="AV14">
            <v>2018</v>
          </cell>
          <cell r="AW14">
            <v>1613</v>
          </cell>
          <cell r="AX14">
            <v>8.1</v>
          </cell>
          <cell r="AY14">
            <v>48.099999999999994</v>
          </cell>
          <cell r="AZ14">
            <v>0</v>
          </cell>
        </row>
        <row r="15">
          <cell r="AV15">
            <v>2019</v>
          </cell>
          <cell r="AW15">
            <v>104.39176665092111</v>
          </cell>
          <cell r="AX15">
            <v>0</v>
          </cell>
          <cell r="AY15">
            <v>184.03507321681624</v>
          </cell>
          <cell r="AZ15">
            <v>0</v>
          </cell>
        </row>
        <row r="16">
          <cell r="AV16">
            <v>2021</v>
          </cell>
          <cell r="AW16">
            <v>131.17017543859649</v>
          </cell>
          <cell r="AX16">
            <v>172</v>
          </cell>
          <cell r="AY16">
            <v>115.2</v>
          </cell>
          <cell r="AZ16">
            <v>0</v>
          </cell>
        </row>
        <row r="17">
          <cell r="AV17">
            <v>2022</v>
          </cell>
          <cell r="AW17">
            <v>35.799999999999997</v>
          </cell>
          <cell r="AX17">
            <v>0</v>
          </cell>
          <cell r="AY17">
            <v>0</v>
          </cell>
          <cell r="AZ17">
            <v>7.4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SË"/>
    </sheetNames>
    <sheetDataSet>
      <sheetData sheetId="0">
        <row r="5">
          <cell r="AV5">
            <v>2008</v>
          </cell>
          <cell r="AW5">
            <v>15.299999999999999</v>
          </cell>
          <cell r="AX5">
            <v>0</v>
          </cell>
          <cell r="AY5">
            <v>0</v>
          </cell>
          <cell r="AZ5">
            <v>0</v>
          </cell>
        </row>
        <row r="6">
          <cell r="AV6">
            <v>2009</v>
          </cell>
          <cell r="AW6">
            <v>47.74</v>
          </cell>
          <cell r="AX6">
            <v>0</v>
          </cell>
          <cell r="AY6">
            <v>495.28</v>
          </cell>
          <cell r="AZ6">
            <v>0</v>
          </cell>
        </row>
        <row r="7">
          <cell r="AV7">
            <v>2010</v>
          </cell>
          <cell r="AW7">
            <v>27.380000000000003</v>
          </cell>
          <cell r="AX7">
            <v>7.6999999999999993</v>
          </cell>
          <cell r="AY7">
            <v>0</v>
          </cell>
          <cell r="AZ7">
            <v>0</v>
          </cell>
        </row>
        <row r="8">
          <cell r="AV8">
            <v>2011</v>
          </cell>
          <cell r="AW8">
            <v>49.49</v>
          </cell>
          <cell r="AX8">
            <v>0</v>
          </cell>
          <cell r="AY8">
            <v>0</v>
          </cell>
          <cell r="AZ8">
            <v>0</v>
          </cell>
        </row>
        <row r="9">
          <cell r="AV9">
            <v>2013</v>
          </cell>
          <cell r="AW9">
            <v>2077.9213376392631</v>
          </cell>
          <cell r="AX9">
            <v>143.84467941911331</v>
          </cell>
          <cell r="AY9">
            <v>162.69420628230938</v>
          </cell>
          <cell r="AZ9">
            <v>0</v>
          </cell>
        </row>
        <row r="10">
          <cell r="AV10">
            <v>2014</v>
          </cell>
          <cell r="AW10">
            <v>6.2691393573746499</v>
          </cell>
          <cell r="AX10">
            <v>4.8905343022990069</v>
          </cell>
          <cell r="AY10">
            <v>45.92874445815621</v>
          </cell>
          <cell r="AZ10">
            <v>4.5644986821457394</v>
          </cell>
        </row>
        <row r="11">
          <cell r="AV11">
            <v>2015</v>
          </cell>
          <cell r="AW11">
            <v>23.98296934306569</v>
          </cell>
          <cell r="AX11">
            <v>17.270599999999998</v>
          </cell>
          <cell r="AY11">
            <v>61.135379999999998</v>
          </cell>
          <cell r="AZ11">
            <v>3</v>
          </cell>
        </row>
        <row r="12">
          <cell r="AV12">
            <v>2016</v>
          </cell>
          <cell r="AW12">
            <v>287.97774465971179</v>
          </cell>
          <cell r="AX12">
            <v>531.87282662692462</v>
          </cell>
          <cell r="AY12">
            <v>68.644908097367079</v>
          </cell>
          <cell r="AZ12">
            <v>9.6522603079980076</v>
          </cell>
        </row>
        <row r="13">
          <cell r="AV13">
            <v>2017</v>
          </cell>
          <cell r="AW13">
            <v>102.6</v>
          </cell>
          <cell r="AX13">
            <v>200.79999999999998</v>
          </cell>
          <cell r="AY13">
            <v>243.7</v>
          </cell>
          <cell r="AZ13">
            <v>0</v>
          </cell>
        </row>
        <row r="14">
          <cell r="AV14">
            <v>2018</v>
          </cell>
          <cell r="AW14">
            <v>906.80000000000007</v>
          </cell>
          <cell r="AX14">
            <v>18</v>
          </cell>
          <cell r="AY14">
            <v>158.80000000000001</v>
          </cell>
          <cell r="AZ14">
            <v>8</v>
          </cell>
        </row>
        <row r="15">
          <cell r="AV15">
            <v>2019</v>
          </cell>
          <cell r="AW15">
            <v>129.89594581329146</v>
          </cell>
          <cell r="AX15">
            <v>0</v>
          </cell>
          <cell r="AY15">
            <v>21.210856974575435</v>
          </cell>
          <cell r="AZ15">
            <v>0</v>
          </cell>
        </row>
        <row r="16">
          <cell r="AV16">
            <v>2021</v>
          </cell>
          <cell r="AW16">
            <v>155.28580669800235</v>
          </cell>
          <cell r="AX16">
            <v>175.048</v>
          </cell>
          <cell r="AY16">
            <v>153.62745000000001</v>
          </cell>
          <cell r="AZ16">
            <v>0</v>
          </cell>
        </row>
        <row r="17">
          <cell r="AV17">
            <v>2022</v>
          </cell>
          <cell r="AW17">
            <v>37.5</v>
          </cell>
          <cell r="AX17">
            <v>0</v>
          </cell>
          <cell r="AY17">
            <v>23.2</v>
          </cell>
          <cell r="AZ17">
            <v>4.0999999999999996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canja"/>
    </sheetNames>
    <sheetDataSet>
      <sheetData sheetId="0">
        <row r="4">
          <cell r="AV4">
            <v>2016</v>
          </cell>
          <cell r="AW4">
            <v>63.254142300194928</v>
          </cell>
          <cell r="AX4">
            <v>460.15823586744648</v>
          </cell>
          <cell r="AY4">
            <v>75.92261208576997</v>
          </cell>
          <cell r="AZ4">
            <v>13.002826510721249</v>
          </cell>
        </row>
        <row r="5">
          <cell r="AV5">
            <v>2017</v>
          </cell>
          <cell r="AW5">
            <v>82.2</v>
          </cell>
          <cell r="AX5">
            <v>121.5</v>
          </cell>
          <cell r="AY5">
            <v>243.60000000000002</v>
          </cell>
          <cell r="AZ5">
            <v>0</v>
          </cell>
        </row>
        <row r="6">
          <cell r="AV6">
            <v>2018</v>
          </cell>
          <cell r="AW6">
            <v>53.300000000000004</v>
          </cell>
          <cell r="AX6">
            <v>45.400000000000006</v>
          </cell>
          <cell r="AY6">
            <v>210.3</v>
          </cell>
          <cell r="AZ6">
            <v>0</v>
          </cell>
        </row>
        <row r="7">
          <cell r="AV7">
            <v>2019</v>
          </cell>
          <cell r="AW7">
            <v>70.689779973057853</v>
          </cell>
          <cell r="AX7">
            <v>0</v>
          </cell>
          <cell r="AY7">
            <v>274.01503816793888</v>
          </cell>
          <cell r="AZ7">
            <v>65.519133862196213</v>
          </cell>
        </row>
        <row r="8">
          <cell r="AV8">
            <v>2021</v>
          </cell>
          <cell r="AW8">
            <v>26</v>
          </cell>
          <cell r="AX8">
            <v>196</v>
          </cell>
          <cell r="AY8">
            <v>203</v>
          </cell>
          <cell r="AZ8">
            <v>0</v>
          </cell>
        </row>
        <row r="9">
          <cell r="AV9">
            <v>2022</v>
          </cell>
          <cell r="AW9">
            <v>12</v>
          </cell>
          <cell r="AX9">
            <v>83.3</v>
          </cell>
          <cell r="AY9">
            <v>0</v>
          </cell>
          <cell r="AZ9">
            <v>3.7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garto"/>
    </sheetNames>
    <sheetDataSet>
      <sheetData sheetId="0">
        <row r="6">
          <cell r="AV6">
            <v>2008</v>
          </cell>
          <cell r="AW6">
            <v>12.7</v>
          </cell>
          <cell r="AX6">
            <v>3.8</v>
          </cell>
          <cell r="AY6">
            <v>0</v>
          </cell>
          <cell r="AZ6">
            <v>0</v>
          </cell>
        </row>
        <row r="7">
          <cell r="AV7">
            <v>2009</v>
          </cell>
          <cell r="AW7">
            <v>245.15</v>
          </cell>
          <cell r="AX7">
            <v>0</v>
          </cell>
          <cell r="AY7">
            <v>14.81</v>
          </cell>
          <cell r="AZ7">
            <v>0</v>
          </cell>
        </row>
        <row r="8">
          <cell r="AV8">
            <v>2010</v>
          </cell>
          <cell r="AW8">
            <v>38.4</v>
          </cell>
          <cell r="AX8">
            <v>0</v>
          </cell>
          <cell r="AY8">
            <v>0</v>
          </cell>
          <cell r="AZ8">
            <v>1086.9000000000001</v>
          </cell>
        </row>
        <row r="9">
          <cell r="AV9">
            <v>2011</v>
          </cell>
          <cell r="AW9">
            <v>123.44999999999999</v>
          </cell>
          <cell r="AX9">
            <v>0</v>
          </cell>
          <cell r="AY9">
            <v>0</v>
          </cell>
          <cell r="AZ9">
            <v>0</v>
          </cell>
        </row>
        <row r="10">
          <cell r="AV10">
            <v>2013</v>
          </cell>
          <cell r="AW10">
            <v>1632.1518776759806</v>
          </cell>
          <cell r="AX10">
            <v>405.05441655081887</v>
          </cell>
          <cell r="AY10">
            <v>93.065904806893684</v>
          </cell>
          <cell r="AZ10">
            <v>0</v>
          </cell>
        </row>
        <row r="11">
          <cell r="AV11">
            <v>2014</v>
          </cell>
          <cell r="AW11">
            <v>12.910811657816113</v>
          </cell>
          <cell r="AX11">
            <v>7.8923535864356831</v>
          </cell>
          <cell r="AY11">
            <v>42.47351522269183</v>
          </cell>
          <cell r="AZ11">
            <v>0</v>
          </cell>
        </row>
        <row r="12">
          <cell r="AV12">
            <v>2015</v>
          </cell>
          <cell r="AW12">
            <v>31.7</v>
          </cell>
          <cell r="AX12">
            <v>8.5</v>
          </cell>
          <cell r="AY12">
            <v>45.2</v>
          </cell>
          <cell r="AZ12">
            <v>9.4</v>
          </cell>
        </row>
        <row r="13">
          <cell r="AV13">
            <v>2016</v>
          </cell>
          <cell r="AW13">
            <v>109.16817182479284</v>
          </cell>
          <cell r="AX13">
            <v>509.96548283443263</v>
          </cell>
          <cell r="AY13">
            <v>335.76558430576699</v>
          </cell>
          <cell r="AZ13">
            <v>18.941315744968716</v>
          </cell>
        </row>
        <row r="14">
          <cell r="AV14">
            <v>2017</v>
          </cell>
          <cell r="AW14">
            <v>54.2</v>
          </cell>
          <cell r="AX14">
            <v>634.19999999999993</v>
          </cell>
          <cell r="AY14">
            <v>208.89999999999998</v>
          </cell>
          <cell r="AZ14">
            <v>13.4</v>
          </cell>
        </row>
        <row r="15">
          <cell r="AV15">
            <v>2018</v>
          </cell>
          <cell r="AW15">
            <v>77.199999999999989</v>
          </cell>
          <cell r="AX15">
            <v>0</v>
          </cell>
          <cell r="AY15">
            <v>102.5</v>
          </cell>
          <cell r="AZ15">
            <v>0</v>
          </cell>
        </row>
        <row r="16">
          <cell r="AV16">
            <v>2019</v>
          </cell>
          <cell r="AW16">
            <v>130.23828104712581</v>
          </cell>
          <cell r="AX16">
            <v>0</v>
          </cell>
          <cell r="AY16">
            <v>116.37411333488572</v>
          </cell>
          <cell r="AZ16">
            <v>0</v>
          </cell>
        </row>
        <row r="17">
          <cell r="AV17">
            <v>2021</v>
          </cell>
          <cell r="AW17">
            <v>104.7355</v>
          </cell>
          <cell r="AX17">
            <v>265.75447633063527</v>
          </cell>
          <cell r="AY17">
            <v>133.20670000000001</v>
          </cell>
          <cell r="AZ17">
            <v>167.77041942604853</v>
          </cell>
        </row>
        <row r="18">
          <cell r="AV18">
            <v>2022</v>
          </cell>
          <cell r="AW18">
            <v>107.5</v>
          </cell>
          <cell r="AX18">
            <v>0</v>
          </cell>
          <cell r="AY18">
            <v>0</v>
          </cell>
          <cell r="AZ18">
            <v>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FECHA"/>
      <sheetName val="POR FECHA 2"/>
      <sheetName val="POR SITIO"/>
    </sheetNames>
    <sheetDataSet>
      <sheetData sheetId="0"/>
      <sheetData sheetId="1"/>
      <sheetData sheetId="2">
        <row r="4">
          <cell r="BD4">
            <v>2008</v>
          </cell>
        </row>
        <row r="474">
          <cell r="BD474">
            <v>2008</v>
          </cell>
          <cell r="BE474">
            <v>22.3</v>
          </cell>
          <cell r="BF474">
            <v>0.6</v>
          </cell>
          <cell r="BG474">
            <v>0</v>
          </cell>
          <cell r="BH474">
            <v>0</v>
          </cell>
        </row>
        <row r="475">
          <cell r="BD475">
            <v>2009</v>
          </cell>
          <cell r="BE475">
            <v>74.219999999999985</v>
          </cell>
          <cell r="BF475">
            <v>20.6</v>
          </cell>
          <cell r="BG475">
            <v>0</v>
          </cell>
          <cell r="BH475">
            <v>0</v>
          </cell>
        </row>
        <row r="476">
          <cell r="BD476">
            <v>2010</v>
          </cell>
          <cell r="BE476">
            <v>22.23</v>
          </cell>
          <cell r="BF476">
            <v>0</v>
          </cell>
          <cell r="BG476">
            <v>0</v>
          </cell>
          <cell r="BH476">
            <v>0</v>
          </cell>
        </row>
        <row r="477">
          <cell r="BD477">
            <v>2011</v>
          </cell>
          <cell r="BE477">
            <v>7.37</v>
          </cell>
          <cell r="BF477">
            <v>0</v>
          </cell>
          <cell r="BG477">
            <v>0</v>
          </cell>
          <cell r="BH477">
            <v>0</v>
          </cell>
        </row>
        <row r="478">
          <cell r="BD478">
            <v>2013</v>
          </cell>
          <cell r="BE478">
            <v>1343.0882187435761</v>
          </cell>
          <cell r="BF478">
            <v>65.532165753157145</v>
          </cell>
          <cell r="BG478">
            <v>25.457348344273456</v>
          </cell>
          <cell r="BH478">
            <v>0</v>
          </cell>
        </row>
        <row r="479">
          <cell r="BD479">
            <v>2014</v>
          </cell>
          <cell r="BE479">
            <v>39.468880297268626</v>
          </cell>
          <cell r="BF479">
            <v>57.969544863019451</v>
          </cell>
          <cell r="BG479">
            <v>36.121334786081462</v>
          </cell>
          <cell r="BH479">
            <v>0</v>
          </cell>
        </row>
        <row r="480">
          <cell r="BD480">
            <v>2015</v>
          </cell>
          <cell r="BE480">
            <v>253.8</v>
          </cell>
          <cell r="BF480">
            <v>17.7</v>
          </cell>
          <cell r="BG480">
            <v>32.608724059896964</v>
          </cell>
          <cell r="BH480">
            <v>61.628</v>
          </cell>
        </row>
        <row r="481">
          <cell r="BD481">
            <v>2016</v>
          </cell>
          <cell r="BE481">
            <v>70.188296982564509</v>
          </cell>
          <cell r="BF481">
            <v>551.86335327800305</v>
          </cell>
          <cell r="BG481">
            <v>61.549334105385064</v>
          </cell>
          <cell r="BH481">
            <v>15.561834909605608</v>
          </cell>
        </row>
        <row r="482">
          <cell r="BD482">
            <v>2017</v>
          </cell>
          <cell r="BE482">
            <v>118.4</v>
          </cell>
          <cell r="BF482">
            <v>777.2</v>
          </cell>
          <cell r="BG482">
            <v>290.70000000000005</v>
          </cell>
          <cell r="BH482">
            <v>7.6</v>
          </cell>
        </row>
        <row r="483">
          <cell r="BD483">
            <v>2018</v>
          </cell>
          <cell r="BE483">
            <v>783.9</v>
          </cell>
          <cell r="BF483">
            <v>0</v>
          </cell>
          <cell r="BG483">
            <v>72.400000000000006</v>
          </cell>
          <cell r="BH483">
            <v>0</v>
          </cell>
        </row>
        <row r="484">
          <cell r="BD484">
            <v>2019</v>
          </cell>
          <cell r="BE484">
            <v>54.962152793421694</v>
          </cell>
          <cell r="BF484">
            <v>0</v>
          </cell>
          <cell r="BG484">
            <v>89.704045601097846</v>
          </cell>
          <cell r="BH484">
            <v>0</v>
          </cell>
        </row>
        <row r="485">
          <cell r="BD485">
            <v>2021</v>
          </cell>
          <cell r="BE485">
            <v>50.707478025477698</v>
          </cell>
          <cell r="BF485">
            <v>23</v>
          </cell>
          <cell r="BG485">
            <v>172.6</v>
          </cell>
          <cell r="BH485">
            <v>0</v>
          </cell>
        </row>
        <row r="486">
          <cell r="BD486">
            <v>2022</v>
          </cell>
          <cell r="BE486">
            <v>35</v>
          </cell>
          <cell r="BF486">
            <v>0</v>
          </cell>
          <cell r="BG486">
            <v>0</v>
          </cell>
          <cell r="BH486">
            <v>2.7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26" sqref="G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5"/>
  <sheetViews>
    <sheetView workbookViewId="0">
      <selection activeCell="I18" sqref="I18"/>
    </sheetView>
  </sheetViews>
  <sheetFormatPr baseColWidth="10" defaultColWidth="11.42578125" defaultRowHeight="15" x14ac:dyDescent="0.25"/>
  <cols>
    <col min="2" max="2" width="15.5703125" customWidth="1"/>
    <col min="36" max="36" width="18.28515625" customWidth="1"/>
    <col min="41" max="41" width="14" customWidth="1"/>
    <col min="46" max="46" width="12.7109375" customWidth="1"/>
    <col min="52" max="52" width="13.5703125" customWidth="1"/>
  </cols>
  <sheetData>
    <row r="1" spans="1:61" ht="15.75" thickBot="1" x14ac:dyDescent="0.3">
      <c r="A1" s="18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97" t="s">
        <v>1</v>
      </c>
      <c r="AW1" s="198"/>
      <c r="AX1" s="198"/>
      <c r="AY1" s="198"/>
      <c r="AZ1" s="199"/>
      <c r="BD1" s="1"/>
    </row>
    <row r="2" spans="1:61" x14ac:dyDescent="0.25">
      <c r="A2" s="18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"/>
      <c r="AI2" s="1"/>
      <c r="AJ2" s="200" t="s">
        <v>2</v>
      </c>
      <c r="AK2" s="200" t="s">
        <v>3</v>
      </c>
      <c r="AL2" s="3" t="s">
        <v>4</v>
      </c>
      <c r="AM2" s="3" t="s">
        <v>5</v>
      </c>
      <c r="AN2" s="3" t="s">
        <v>6</v>
      </c>
      <c r="AO2" s="160" t="s">
        <v>7</v>
      </c>
      <c r="AP2" s="225" t="s">
        <v>3</v>
      </c>
      <c r="AQ2" s="4" t="s">
        <v>4</v>
      </c>
      <c r="AR2" s="4" t="s">
        <v>5</v>
      </c>
      <c r="AS2" s="4" t="s">
        <v>6</v>
      </c>
      <c r="AT2" s="148" t="s">
        <v>7</v>
      </c>
      <c r="AU2" s="1"/>
      <c r="AV2" s="197" t="s">
        <v>60</v>
      </c>
      <c r="AW2" s="198"/>
      <c r="AX2" s="198"/>
      <c r="AY2" s="198"/>
      <c r="AZ2" s="199"/>
      <c r="BD2" s="1"/>
    </row>
    <row r="3" spans="1:61" ht="15.75" thickBot="1" x14ac:dyDescent="0.3">
      <c r="A3" s="5" t="s">
        <v>3</v>
      </c>
      <c r="B3" s="5" t="s">
        <v>2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  <c r="Q3" s="5" t="s">
        <v>23</v>
      </c>
      <c r="R3" s="5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37</v>
      </c>
      <c r="AF3" s="5" t="s">
        <v>38</v>
      </c>
      <c r="AG3" s="5" t="s">
        <v>39</v>
      </c>
      <c r="AH3" s="5" t="s">
        <v>40</v>
      </c>
      <c r="AI3" s="5" t="s">
        <v>41</v>
      </c>
      <c r="AJ3" s="201"/>
      <c r="AK3" s="201"/>
      <c r="AL3" s="9" t="s">
        <v>42</v>
      </c>
      <c r="AM3" s="9" t="s">
        <v>42</v>
      </c>
      <c r="AN3" s="9" t="s">
        <v>42</v>
      </c>
      <c r="AO3" s="113" t="s">
        <v>42</v>
      </c>
      <c r="AP3" s="226"/>
      <c r="AQ3" s="10" t="s">
        <v>42</v>
      </c>
      <c r="AR3" s="10" t="s">
        <v>42</v>
      </c>
      <c r="AS3" s="10" t="s">
        <v>42</v>
      </c>
      <c r="AT3" s="122" t="s">
        <v>42</v>
      </c>
      <c r="AU3" s="1"/>
      <c r="AV3" s="11" t="s">
        <v>43</v>
      </c>
      <c r="AW3" s="12" t="s">
        <v>4</v>
      </c>
      <c r="AX3" s="12" t="s">
        <v>44</v>
      </c>
      <c r="AY3" s="12" t="s">
        <v>45</v>
      </c>
      <c r="AZ3" s="13" t="s">
        <v>7</v>
      </c>
      <c r="BD3" s="1"/>
    </row>
    <row r="4" spans="1:61" x14ac:dyDescent="0.25">
      <c r="A4" s="18">
        <v>39753</v>
      </c>
      <c r="B4" s="19" t="s">
        <v>60</v>
      </c>
      <c r="C4" s="5">
        <v>21.8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5">
        <v>0.6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  <c r="AF4" s="20">
        <v>0</v>
      </c>
      <c r="AG4" s="20">
        <v>0</v>
      </c>
      <c r="AH4" s="20">
        <v>0</v>
      </c>
      <c r="AI4" s="20">
        <v>0</v>
      </c>
      <c r="AJ4" s="22" t="s">
        <v>61</v>
      </c>
      <c r="AK4" s="95">
        <v>39753</v>
      </c>
      <c r="AL4" s="24">
        <f>SUM(C4:J4)+L4+M4+S4+T4+AB4+AG4+AH4+AI4</f>
        <v>21.8</v>
      </c>
      <c r="AM4" s="24">
        <f>K4+O4+Q4+U4+V4+W4+X4+Y4+Z4+AA4+AC4+AD4</f>
        <v>0.6</v>
      </c>
      <c r="AN4" s="24">
        <f>N4+P4+R4</f>
        <v>0</v>
      </c>
      <c r="AO4" s="161">
        <f>AE4+AF4</f>
        <v>0</v>
      </c>
      <c r="AP4" s="238">
        <v>2008</v>
      </c>
      <c r="AQ4" s="206">
        <f>SUM(AL4:AL5)</f>
        <v>22.3</v>
      </c>
      <c r="AR4" s="206">
        <f>SUM(AM4:AM5)</f>
        <v>0.6</v>
      </c>
      <c r="AS4" s="206">
        <f>SUM(AN4:AN5)</f>
        <v>0</v>
      </c>
      <c r="AT4" s="239">
        <f>SUM(AO4:AO5)</f>
        <v>0</v>
      </c>
      <c r="AU4" s="1"/>
      <c r="AV4" s="26">
        <v>2008</v>
      </c>
      <c r="AW4" s="27">
        <f>VALUE(AQ4)</f>
        <v>22.3</v>
      </c>
      <c r="AX4" s="27">
        <f>VALUE(AR4)</f>
        <v>0.6</v>
      </c>
      <c r="AY4" s="27">
        <f>VALUE(AS4)</f>
        <v>0</v>
      </c>
      <c r="AZ4" s="28">
        <f>VALUE(AT4)</f>
        <v>0</v>
      </c>
      <c r="BD4" s="1"/>
    </row>
    <row r="5" spans="1:61" ht="15.75" thickBot="1" x14ac:dyDescent="0.3">
      <c r="A5" s="18">
        <v>39783</v>
      </c>
      <c r="B5" s="19" t="s">
        <v>60</v>
      </c>
      <c r="C5" s="20">
        <v>0</v>
      </c>
      <c r="D5" s="5">
        <v>0.1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39">
        <v>0.4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49" t="s">
        <v>61</v>
      </c>
      <c r="AK5" s="96">
        <v>39783</v>
      </c>
      <c r="AL5" s="97">
        <f t="shared" ref="AL5:AL43" si="0">SUM(C5:J5)+L5+M5+S5+T5+AB5+AG5+AH5+AI5</f>
        <v>0.5</v>
      </c>
      <c r="AM5" s="97">
        <f t="shared" ref="AM5:AM45" si="1">K5+O5+Q5+U5+V5+W5+X5+Y5+Z5+AA5+AC5+AD5</f>
        <v>0</v>
      </c>
      <c r="AN5" s="97">
        <f t="shared" ref="AN5:AN39" si="2">N5+P5+R5</f>
        <v>0</v>
      </c>
      <c r="AO5" s="162">
        <f t="shared" ref="AO5:AO40" si="3">AE5+AF5</f>
        <v>0</v>
      </c>
      <c r="AP5" s="236"/>
      <c r="AQ5" s="203"/>
      <c r="AR5" s="203"/>
      <c r="AS5" s="203"/>
      <c r="AT5" s="234"/>
      <c r="AU5" s="1"/>
      <c r="AV5" s="26">
        <v>2009</v>
      </c>
      <c r="AW5" s="27">
        <f>VALUE(AQ6)</f>
        <v>74.219999999999985</v>
      </c>
      <c r="AX5" s="27">
        <f>VALUE(AR6)</f>
        <v>20.6</v>
      </c>
      <c r="AY5" s="27">
        <f>VALUE(AS6)</f>
        <v>0</v>
      </c>
      <c r="AZ5" s="28">
        <f>VALUE(AT6)</f>
        <v>0</v>
      </c>
      <c r="BD5" s="1"/>
    </row>
    <row r="6" spans="1:61" x14ac:dyDescent="0.25">
      <c r="A6" s="18">
        <v>39814</v>
      </c>
      <c r="B6" s="19" t="s">
        <v>60</v>
      </c>
      <c r="C6" s="5">
        <v>44.8</v>
      </c>
      <c r="D6" s="5">
        <v>1.9</v>
      </c>
      <c r="E6" s="5">
        <v>0.6</v>
      </c>
      <c r="F6" s="20">
        <v>0</v>
      </c>
      <c r="G6" s="20">
        <v>0</v>
      </c>
      <c r="H6" s="20">
        <v>0</v>
      </c>
      <c r="I6" s="20">
        <v>0</v>
      </c>
      <c r="J6" s="39">
        <v>0.8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39">
        <v>20.6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2" t="s">
        <v>61</v>
      </c>
      <c r="AK6" s="95">
        <v>39814</v>
      </c>
      <c r="AL6" s="24">
        <f t="shared" si="0"/>
        <v>48.099999999999994</v>
      </c>
      <c r="AM6" s="24">
        <f t="shared" si="1"/>
        <v>20.6</v>
      </c>
      <c r="AN6" s="24">
        <f t="shared" si="2"/>
        <v>0</v>
      </c>
      <c r="AO6" s="161">
        <f t="shared" si="3"/>
        <v>0</v>
      </c>
      <c r="AP6" s="236">
        <v>2009</v>
      </c>
      <c r="AQ6" s="203">
        <f>SUM(AL6:AL13)</f>
        <v>74.219999999999985</v>
      </c>
      <c r="AR6" s="203">
        <f>SUM(AM6:AM13)</f>
        <v>20.6</v>
      </c>
      <c r="AS6" s="204">
        <f>SUM(AN6:AN13)</f>
        <v>0</v>
      </c>
      <c r="AT6" s="232">
        <f>SUM(AO6:AO13)</f>
        <v>0</v>
      </c>
      <c r="AU6" s="1"/>
      <c r="AV6" s="26">
        <v>2010</v>
      </c>
      <c r="AW6" s="27">
        <f>VALUE(AQ14)</f>
        <v>22.23</v>
      </c>
      <c r="AX6" s="27">
        <f>VALUE(AR14)</f>
        <v>0</v>
      </c>
      <c r="AY6" s="27">
        <f>VALUE(AS14)</f>
        <v>0</v>
      </c>
      <c r="AZ6" s="28">
        <f>VALUE(AT14)</f>
        <v>0</v>
      </c>
      <c r="BD6" s="1"/>
    </row>
    <row r="7" spans="1:61" x14ac:dyDescent="0.25">
      <c r="A7" s="18">
        <v>39845</v>
      </c>
      <c r="B7" s="19" t="s">
        <v>60</v>
      </c>
      <c r="C7" s="5">
        <v>5.41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39">
        <v>3.16</v>
      </c>
      <c r="K7" s="20">
        <v>0</v>
      </c>
      <c r="L7" s="5">
        <v>2.95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47" t="s">
        <v>61</v>
      </c>
      <c r="AK7" s="98">
        <v>39845</v>
      </c>
      <c r="AL7" s="99">
        <f t="shared" si="0"/>
        <v>11.52</v>
      </c>
      <c r="AM7" s="99">
        <f t="shared" si="1"/>
        <v>0</v>
      </c>
      <c r="AN7" s="99">
        <f t="shared" si="2"/>
        <v>0</v>
      </c>
      <c r="AO7" s="163">
        <f t="shared" si="3"/>
        <v>0</v>
      </c>
      <c r="AP7" s="236"/>
      <c r="AQ7" s="203"/>
      <c r="AR7" s="203"/>
      <c r="AS7" s="205"/>
      <c r="AT7" s="233"/>
      <c r="AU7" s="1"/>
      <c r="AV7" s="26">
        <v>2011</v>
      </c>
      <c r="AW7" s="27">
        <f>VALUE(AQ18)</f>
        <v>7.37</v>
      </c>
      <c r="AX7" s="27">
        <f>VALUE(AR18)</f>
        <v>0</v>
      </c>
      <c r="AY7" s="27">
        <f>VALUE(AS18)</f>
        <v>0</v>
      </c>
      <c r="AZ7" s="28">
        <f>VALUE(AT18)</f>
        <v>0</v>
      </c>
      <c r="BD7" s="1"/>
    </row>
    <row r="8" spans="1:61" x14ac:dyDescent="0.25">
      <c r="A8" s="18">
        <v>39873</v>
      </c>
      <c r="B8" s="19" t="s">
        <v>60</v>
      </c>
      <c r="C8" s="20">
        <v>0</v>
      </c>
      <c r="D8" s="5">
        <v>0.72</v>
      </c>
      <c r="E8" s="5">
        <v>1.08</v>
      </c>
      <c r="F8" s="20">
        <v>0</v>
      </c>
      <c r="G8" s="20">
        <v>0</v>
      </c>
      <c r="H8" s="20">
        <v>0</v>
      </c>
      <c r="I8" s="20">
        <v>0</v>
      </c>
      <c r="J8" s="39">
        <v>3.98</v>
      </c>
      <c r="K8" s="20">
        <v>0</v>
      </c>
      <c r="L8" s="5">
        <v>3.38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5">
        <v>1.69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47" t="s">
        <v>61</v>
      </c>
      <c r="AK8" s="98">
        <v>39873</v>
      </c>
      <c r="AL8" s="99">
        <f t="shared" si="0"/>
        <v>10.85</v>
      </c>
      <c r="AM8" s="99">
        <f t="shared" si="1"/>
        <v>0</v>
      </c>
      <c r="AN8" s="99">
        <f t="shared" si="2"/>
        <v>0</v>
      </c>
      <c r="AO8" s="163">
        <f t="shared" si="3"/>
        <v>0</v>
      </c>
      <c r="AP8" s="236"/>
      <c r="AQ8" s="203"/>
      <c r="AR8" s="203"/>
      <c r="AS8" s="205"/>
      <c r="AT8" s="233"/>
      <c r="AU8" s="1"/>
      <c r="AV8" s="26">
        <v>2013</v>
      </c>
      <c r="AW8" s="27">
        <f>VALUE(AQ21)</f>
        <v>1343.0882187435761</v>
      </c>
      <c r="AX8" s="27">
        <f>VALUE(AR21)</f>
        <v>65.532165753157145</v>
      </c>
      <c r="AY8" s="27">
        <f>VALUE(AS21)</f>
        <v>25.457348344273456</v>
      </c>
      <c r="AZ8" s="28">
        <f>VALUE(AT21)</f>
        <v>0</v>
      </c>
      <c r="BD8" s="1"/>
    </row>
    <row r="9" spans="1:61" x14ac:dyDescent="0.25">
      <c r="A9" s="18">
        <v>39934</v>
      </c>
      <c r="B9" s="19" t="s">
        <v>60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47" t="s">
        <v>61</v>
      </c>
      <c r="AK9" s="98">
        <v>39934</v>
      </c>
      <c r="AL9" s="99">
        <f t="shared" si="0"/>
        <v>0</v>
      </c>
      <c r="AM9" s="99">
        <f t="shared" si="1"/>
        <v>0</v>
      </c>
      <c r="AN9" s="99">
        <f t="shared" si="2"/>
        <v>0</v>
      </c>
      <c r="AO9" s="163">
        <f t="shared" si="3"/>
        <v>0</v>
      </c>
      <c r="AP9" s="236"/>
      <c r="AQ9" s="203"/>
      <c r="AR9" s="203"/>
      <c r="AS9" s="205"/>
      <c r="AT9" s="233"/>
      <c r="AU9" s="1"/>
      <c r="AV9" s="26">
        <v>2014</v>
      </c>
      <c r="AW9" s="27">
        <f>VALUE(AQ23)</f>
        <v>39.468880297268626</v>
      </c>
      <c r="AX9" s="27">
        <f>VALUE(AR23)</f>
        <v>57.969544863019451</v>
      </c>
      <c r="AY9" s="27">
        <f>VALUE(AS23)</f>
        <v>36.121334786081462</v>
      </c>
      <c r="AZ9" s="28">
        <f>VALUE(AT23)</f>
        <v>0</v>
      </c>
      <c r="BD9" s="1"/>
    </row>
    <row r="10" spans="1:61" x14ac:dyDescent="0.25">
      <c r="A10" s="18">
        <v>39995</v>
      </c>
      <c r="B10" s="19" t="s">
        <v>60</v>
      </c>
      <c r="C10" s="20">
        <v>0</v>
      </c>
      <c r="D10" s="20">
        <v>0</v>
      </c>
      <c r="E10" s="39">
        <v>1.5</v>
      </c>
      <c r="F10" s="20">
        <v>0</v>
      </c>
      <c r="G10" s="20">
        <v>0</v>
      </c>
      <c r="H10" s="5">
        <v>0.34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47" t="s">
        <v>61</v>
      </c>
      <c r="AK10" s="98">
        <v>39995</v>
      </c>
      <c r="AL10" s="99">
        <f t="shared" si="0"/>
        <v>1.84</v>
      </c>
      <c r="AM10" s="99">
        <f t="shared" si="1"/>
        <v>0</v>
      </c>
      <c r="AN10" s="99">
        <f t="shared" si="2"/>
        <v>0</v>
      </c>
      <c r="AO10" s="163">
        <f t="shared" si="3"/>
        <v>0</v>
      </c>
      <c r="AP10" s="236"/>
      <c r="AQ10" s="203"/>
      <c r="AR10" s="203"/>
      <c r="AS10" s="205"/>
      <c r="AT10" s="233"/>
      <c r="AU10" s="1"/>
      <c r="AV10" s="26">
        <v>2015</v>
      </c>
      <c r="AW10" s="27">
        <f>VALUE(AQ25)</f>
        <v>253.8</v>
      </c>
      <c r="AX10" s="27">
        <f>VALUE(AR25)</f>
        <v>17.7</v>
      </c>
      <c r="AY10" s="27">
        <f>VALUE(AS25)</f>
        <v>32.608724059896964</v>
      </c>
      <c r="AZ10" s="28">
        <f>VALUE(AT25)</f>
        <v>61.628</v>
      </c>
      <c r="BD10" s="1"/>
    </row>
    <row r="11" spans="1:61" x14ac:dyDescent="0.25">
      <c r="A11" s="18">
        <v>40026</v>
      </c>
      <c r="B11" s="19" t="s">
        <v>60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47" t="s">
        <v>61</v>
      </c>
      <c r="AK11" s="98">
        <v>40026</v>
      </c>
      <c r="AL11" s="99">
        <f t="shared" si="0"/>
        <v>0</v>
      </c>
      <c r="AM11" s="99">
        <f t="shared" si="1"/>
        <v>0</v>
      </c>
      <c r="AN11" s="99">
        <f t="shared" si="2"/>
        <v>0</v>
      </c>
      <c r="AO11" s="163">
        <f t="shared" si="3"/>
        <v>0</v>
      </c>
      <c r="AP11" s="236"/>
      <c r="AQ11" s="203"/>
      <c r="AR11" s="203"/>
      <c r="AS11" s="205"/>
      <c r="AT11" s="233"/>
      <c r="AU11" s="1"/>
      <c r="AV11" s="26">
        <v>2016</v>
      </c>
      <c r="AW11" s="27">
        <f>VALUE(AQ28)</f>
        <v>70.188296982564509</v>
      </c>
      <c r="AX11" s="27">
        <f>VALUE(AR28)</f>
        <v>551.86335327800305</v>
      </c>
      <c r="AY11" s="27">
        <f>VALUE(AS28)</f>
        <v>61.549334105385064</v>
      </c>
      <c r="AZ11" s="28">
        <f>VALUE(AT28)</f>
        <v>15.561834909605608</v>
      </c>
      <c r="BD11" s="1"/>
    </row>
    <row r="12" spans="1:61" x14ac:dyDescent="0.25">
      <c r="A12" s="18">
        <v>40087</v>
      </c>
      <c r="B12" s="19" t="s">
        <v>60</v>
      </c>
      <c r="C12" s="20">
        <v>0</v>
      </c>
      <c r="D12" s="20">
        <v>0</v>
      </c>
      <c r="E12" s="20">
        <v>0</v>
      </c>
      <c r="F12" s="20">
        <v>0</v>
      </c>
      <c r="G12" s="39">
        <v>0.6</v>
      </c>
      <c r="H12" s="5">
        <v>1.31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47" t="s">
        <v>61</v>
      </c>
      <c r="AK12" s="98">
        <v>40087</v>
      </c>
      <c r="AL12" s="99">
        <f t="shared" si="0"/>
        <v>1.9100000000000001</v>
      </c>
      <c r="AM12" s="99">
        <f t="shared" si="1"/>
        <v>0</v>
      </c>
      <c r="AN12" s="99">
        <f t="shared" si="2"/>
        <v>0</v>
      </c>
      <c r="AO12" s="163">
        <f t="shared" si="3"/>
        <v>0</v>
      </c>
      <c r="AP12" s="236"/>
      <c r="AQ12" s="203"/>
      <c r="AR12" s="203"/>
      <c r="AS12" s="205"/>
      <c r="AT12" s="233"/>
      <c r="AU12" s="1"/>
      <c r="AV12" s="26">
        <v>2017</v>
      </c>
      <c r="AW12" s="27">
        <f>VALUE(AQ31)</f>
        <v>118.4</v>
      </c>
      <c r="AX12" s="27">
        <f>VALUE(AR31)</f>
        <v>777.2</v>
      </c>
      <c r="AY12" s="27">
        <f>VALUE(AS31)</f>
        <v>290.70000000000005</v>
      </c>
      <c r="AZ12" s="28">
        <f>VALUE(AT31)</f>
        <v>7.6</v>
      </c>
      <c r="BD12" s="1"/>
    </row>
    <row r="13" spans="1:61" ht="15.75" thickBot="1" x14ac:dyDescent="0.3">
      <c r="A13" s="18">
        <v>40148</v>
      </c>
      <c r="B13" s="19" t="s">
        <v>60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49" t="s">
        <v>61</v>
      </c>
      <c r="AK13" s="96">
        <v>40148</v>
      </c>
      <c r="AL13" s="97">
        <f t="shared" si="0"/>
        <v>0</v>
      </c>
      <c r="AM13" s="97">
        <f t="shared" si="1"/>
        <v>0</v>
      </c>
      <c r="AN13" s="97">
        <f t="shared" si="2"/>
        <v>0</v>
      </c>
      <c r="AO13" s="162">
        <f t="shared" si="3"/>
        <v>0</v>
      </c>
      <c r="AP13" s="236"/>
      <c r="AQ13" s="203"/>
      <c r="AR13" s="203"/>
      <c r="AS13" s="206"/>
      <c r="AT13" s="239"/>
      <c r="AU13" s="1"/>
      <c r="AV13" s="26">
        <v>2018</v>
      </c>
      <c r="AW13" s="27">
        <f>VALUE(AQ34)</f>
        <v>783.9</v>
      </c>
      <c r="AX13" s="27">
        <f>VALUE(AR34)</f>
        <v>0</v>
      </c>
      <c r="AY13" s="27">
        <f>VALUE(AS34)</f>
        <v>72.400000000000006</v>
      </c>
      <c r="AZ13" s="28">
        <f>VALUE(AT34)</f>
        <v>0</v>
      </c>
      <c r="BD13" s="1"/>
    </row>
    <row r="14" spans="1:61" x14ac:dyDescent="0.25">
      <c r="A14" s="18">
        <v>40210</v>
      </c>
      <c r="B14" s="19" t="s">
        <v>60</v>
      </c>
      <c r="C14" s="39">
        <v>12.24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2" t="s">
        <v>61</v>
      </c>
      <c r="AK14" s="95">
        <v>40210</v>
      </c>
      <c r="AL14" s="24">
        <f t="shared" si="0"/>
        <v>12.24</v>
      </c>
      <c r="AM14" s="24">
        <f t="shared" si="1"/>
        <v>0</v>
      </c>
      <c r="AN14" s="24">
        <f t="shared" si="2"/>
        <v>0</v>
      </c>
      <c r="AO14" s="161">
        <f t="shared" si="3"/>
        <v>0</v>
      </c>
      <c r="AP14" s="230">
        <v>2010</v>
      </c>
      <c r="AQ14" s="204">
        <f>SUM(AL14:AL17)</f>
        <v>22.23</v>
      </c>
      <c r="AR14" s="204">
        <f>SUM(AM14:AM17)</f>
        <v>0</v>
      </c>
      <c r="AS14" s="204">
        <f>SUM(AN14:AN17)</f>
        <v>0</v>
      </c>
      <c r="AT14" s="232">
        <f>SUM(AO14:AO17)</f>
        <v>0</v>
      </c>
      <c r="AU14" s="1"/>
      <c r="AV14" s="26">
        <v>2019</v>
      </c>
      <c r="AW14" s="27">
        <f>VALUE(AQ37)</f>
        <v>54.962152793421694</v>
      </c>
      <c r="AX14" s="27">
        <f>VALUE(AR37)</f>
        <v>0</v>
      </c>
      <c r="AY14" s="27">
        <f>VALUE(AS37)</f>
        <v>89.704045601097846</v>
      </c>
      <c r="AZ14" s="28">
        <f>VALUE(AT37)</f>
        <v>0</v>
      </c>
      <c r="BD14" s="1"/>
    </row>
    <row r="15" spans="1:61" x14ac:dyDescent="0.25">
      <c r="A15" s="18">
        <v>40269</v>
      </c>
      <c r="B15" s="19" t="s">
        <v>60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47" t="s">
        <v>61</v>
      </c>
      <c r="AK15" s="98">
        <v>40269</v>
      </c>
      <c r="AL15" s="99">
        <f t="shared" si="0"/>
        <v>0</v>
      </c>
      <c r="AM15" s="99">
        <f t="shared" si="1"/>
        <v>0</v>
      </c>
      <c r="AN15" s="99">
        <f t="shared" si="2"/>
        <v>0</v>
      </c>
      <c r="AO15" s="163">
        <f t="shared" si="3"/>
        <v>0</v>
      </c>
      <c r="AP15" s="231"/>
      <c r="AQ15" s="205"/>
      <c r="AR15" s="205"/>
      <c r="AS15" s="205"/>
      <c r="AT15" s="233"/>
      <c r="AU15" s="1"/>
      <c r="AV15" s="26">
        <v>2021</v>
      </c>
      <c r="AW15" s="27">
        <f>VALUE(AQ40)</f>
        <v>50.707478025477698</v>
      </c>
      <c r="AX15" s="27">
        <f>VALUE(AR40)</f>
        <v>23</v>
      </c>
      <c r="AY15" s="27">
        <f>VALUE(AS40)</f>
        <v>172.6</v>
      </c>
      <c r="AZ15" s="28">
        <f>VALUE(AT40)</f>
        <v>0</v>
      </c>
      <c r="BD15" s="1"/>
    </row>
    <row r="16" spans="1:61" ht="15.75" thickBot="1" x14ac:dyDescent="0.3">
      <c r="A16" s="18">
        <v>40330</v>
      </c>
      <c r="B16" s="19" t="s">
        <v>60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47" t="s">
        <v>61</v>
      </c>
      <c r="AK16" s="98">
        <v>40330</v>
      </c>
      <c r="AL16" s="99">
        <f t="shared" si="0"/>
        <v>0</v>
      </c>
      <c r="AM16" s="99">
        <f t="shared" si="1"/>
        <v>0</v>
      </c>
      <c r="AN16" s="99">
        <f t="shared" si="2"/>
        <v>0</v>
      </c>
      <c r="AO16" s="163">
        <f t="shared" si="3"/>
        <v>0</v>
      </c>
      <c r="AP16" s="231"/>
      <c r="AQ16" s="205"/>
      <c r="AR16" s="205"/>
      <c r="AS16" s="205"/>
      <c r="AT16" s="233"/>
      <c r="AU16" s="1"/>
      <c r="AV16" s="41">
        <v>2022</v>
      </c>
      <c r="AW16" s="42">
        <f>VALUE(AQ45)</f>
        <v>35</v>
      </c>
      <c r="AX16" s="42">
        <f>VALUE(AR45)</f>
        <v>0</v>
      </c>
      <c r="AY16" s="42">
        <f>VALUE(AS45)</f>
        <v>0</v>
      </c>
      <c r="AZ16" s="43">
        <f>VALUE(AT45)</f>
        <v>2.7</v>
      </c>
      <c r="BI16" s="1"/>
    </row>
    <row r="17" spans="1:61" ht="15.75" thickBot="1" x14ac:dyDescent="0.3">
      <c r="A17" s="18">
        <v>40452</v>
      </c>
      <c r="B17" s="19" t="s">
        <v>60</v>
      </c>
      <c r="C17" s="39">
        <v>1.54</v>
      </c>
      <c r="D17" s="39">
        <v>0.78</v>
      </c>
      <c r="E17" s="39">
        <v>2.35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39">
        <v>5.32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49" t="s">
        <v>61</v>
      </c>
      <c r="AK17" s="96">
        <v>40452</v>
      </c>
      <c r="AL17" s="97">
        <f t="shared" si="0"/>
        <v>9.99</v>
      </c>
      <c r="AM17" s="97">
        <f t="shared" si="1"/>
        <v>0</v>
      </c>
      <c r="AN17" s="97">
        <f t="shared" si="2"/>
        <v>0</v>
      </c>
      <c r="AO17" s="162">
        <f t="shared" si="3"/>
        <v>0</v>
      </c>
      <c r="AP17" s="238"/>
      <c r="AQ17" s="206"/>
      <c r="AR17" s="206"/>
      <c r="AS17" s="206"/>
      <c r="AT17" s="239"/>
      <c r="AU17" s="1"/>
      <c r="AV17" s="1"/>
      <c r="AW17" s="1"/>
      <c r="AX17" s="1"/>
      <c r="AY17" s="1"/>
      <c r="BI17" s="1"/>
    </row>
    <row r="18" spans="1:61" x14ac:dyDescent="0.25">
      <c r="A18" s="18">
        <v>40544</v>
      </c>
      <c r="B18" s="19" t="s">
        <v>60</v>
      </c>
      <c r="C18" s="20">
        <v>0</v>
      </c>
      <c r="D18" s="20">
        <v>0</v>
      </c>
      <c r="E18" s="39">
        <v>3.33</v>
      </c>
      <c r="F18" s="20">
        <v>0</v>
      </c>
      <c r="G18" s="39">
        <v>1.32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2" t="s">
        <v>61</v>
      </c>
      <c r="AK18" s="95">
        <v>40544</v>
      </c>
      <c r="AL18" s="24">
        <f t="shared" si="0"/>
        <v>4.6500000000000004</v>
      </c>
      <c r="AM18" s="24">
        <f t="shared" si="1"/>
        <v>0</v>
      </c>
      <c r="AN18" s="24">
        <f t="shared" si="2"/>
        <v>0</v>
      </c>
      <c r="AO18" s="161">
        <f t="shared" si="3"/>
        <v>0</v>
      </c>
      <c r="AP18" s="230">
        <v>2011</v>
      </c>
      <c r="AQ18" s="204">
        <f>SUM(AL18:AL20)</f>
        <v>7.37</v>
      </c>
      <c r="AR18" s="204">
        <f>SUM(AM18:AM20)</f>
        <v>0</v>
      </c>
      <c r="AS18" s="204">
        <f>SUM(AN18:AN20)</f>
        <v>0</v>
      </c>
      <c r="AT18" s="232">
        <f>SUM(AO18:AO20)</f>
        <v>0</v>
      </c>
      <c r="AU18" s="1"/>
      <c r="AV18" s="1"/>
      <c r="AW18" s="1"/>
      <c r="AX18" s="1"/>
      <c r="AY18" s="1"/>
      <c r="BI18" s="1"/>
    </row>
    <row r="19" spans="1:61" x14ac:dyDescent="0.25">
      <c r="A19" s="18">
        <v>40634</v>
      </c>
      <c r="B19" s="19" t="s">
        <v>60</v>
      </c>
      <c r="C19" s="20">
        <v>0</v>
      </c>
      <c r="D19" s="39">
        <v>0.47</v>
      </c>
      <c r="E19" s="39">
        <v>2.25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47" t="s">
        <v>61</v>
      </c>
      <c r="AK19" s="98">
        <v>40634</v>
      </c>
      <c r="AL19" s="99">
        <f t="shared" si="0"/>
        <v>2.7199999999999998</v>
      </c>
      <c r="AM19" s="99">
        <f t="shared" si="1"/>
        <v>0</v>
      </c>
      <c r="AN19" s="99">
        <f t="shared" si="2"/>
        <v>0</v>
      </c>
      <c r="AO19" s="163">
        <f t="shared" si="3"/>
        <v>0</v>
      </c>
      <c r="AP19" s="231"/>
      <c r="AQ19" s="205"/>
      <c r="AR19" s="205"/>
      <c r="AS19" s="205"/>
      <c r="AT19" s="233"/>
      <c r="AU19" s="1"/>
      <c r="AV19" s="1"/>
      <c r="AW19" s="1"/>
      <c r="AX19" s="1"/>
      <c r="AY19" s="1"/>
      <c r="BI19" s="1"/>
    </row>
    <row r="20" spans="1:61" ht="15.75" thickBot="1" x14ac:dyDescent="0.3">
      <c r="A20" s="18">
        <v>40756</v>
      </c>
      <c r="B20" s="19" t="s">
        <v>60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49" t="s">
        <v>61</v>
      </c>
      <c r="AK20" s="96">
        <v>40756</v>
      </c>
      <c r="AL20" s="97">
        <f t="shared" si="0"/>
        <v>0</v>
      </c>
      <c r="AM20" s="97">
        <f t="shared" si="1"/>
        <v>0</v>
      </c>
      <c r="AN20" s="97">
        <f t="shared" si="2"/>
        <v>0</v>
      </c>
      <c r="AO20" s="162">
        <f t="shared" si="3"/>
        <v>0</v>
      </c>
      <c r="AP20" s="238"/>
      <c r="AQ20" s="206"/>
      <c r="AR20" s="206"/>
      <c r="AS20" s="206"/>
      <c r="AT20" s="239"/>
      <c r="AU20" s="1"/>
      <c r="AV20" s="1"/>
      <c r="AW20" s="1"/>
      <c r="AX20" s="1"/>
      <c r="AY20" s="1"/>
      <c r="BI20" s="1"/>
    </row>
    <row r="21" spans="1:61" x14ac:dyDescent="0.25">
      <c r="A21" s="18">
        <v>41334</v>
      </c>
      <c r="B21" s="19" t="s">
        <v>60</v>
      </c>
      <c r="C21" s="39">
        <v>515.75078493519629</v>
      </c>
      <c r="D21" s="39">
        <v>55.057065904795913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39">
        <v>1.7856345698852731</v>
      </c>
      <c r="O21" s="39">
        <v>8.332961326131274</v>
      </c>
      <c r="P21" s="20">
        <v>0</v>
      </c>
      <c r="Q21" s="20">
        <v>0</v>
      </c>
      <c r="R21" s="39">
        <v>4.166480663065637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39">
        <v>5.6545094713033661</v>
      </c>
      <c r="AA21" s="39">
        <v>7.1425382795410917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2" t="s">
        <v>61</v>
      </c>
      <c r="AK21" s="95">
        <v>41334</v>
      </c>
      <c r="AL21" s="24">
        <f t="shared" si="0"/>
        <v>570.80785083999217</v>
      </c>
      <c r="AM21" s="24">
        <f t="shared" si="1"/>
        <v>21.130009076975732</v>
      </c>
      <c r="AN21" s="24">
        <f t="shared" si="2"/>
        <v>5.9521152329509102</v>
      </c>
      <c r="AO21" s="161">
        <f t="shared" si="3"/>
        <v>0</v>
      </c>
      <c r="AP21" s="230">
        <v>2013</v>
      </c>
      <c r="AQ21" s="204">
        <f>SUM(AL21:AL22)</f>
        <v>1343.0882187435761</v>
      </c>
      <c r="AR21" s="204">
        <f>SUM(AM21:AM22)</f>
        <v>65.532165753157145</v>
      </c>
      <c r="AS21" s="204">
        <f>SUM(AN21:AN22)</f>
        <v>25.457348344273456</v>
      </c>
      <c r="AT21" s="232">
        <f>SUM(AO21:AO22)</f>
        <v>0</v>
      </c>
      <c r="AU21" s="1"/>
      <c r="AV21" s="1"/>
      <c r="AW21" s="1"/>
      <c r="AX21" s="1"/>
      <c r="AY21" s="1"/>
      <c r="BI21" s="1"/>
    </row>
    <row r="22" spans="1:61" ht="15.75" thickBot="1" x14ac:dyDescent="0.3">
      <c r="A22" s="18">
        <v>41548</v>
      </c>
      <c r="B22" s="19" t="s">
        <v>60</v>
      </c>
      <c r="C22" s="39">
        <v>721.21788772597529</v>
      </c>
      <c r="D22" s="39">
        <v>50.745321915635905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39">
        <v>0.3171582619727244</v>
      </c>
      <c r="M22" s="20">
        <v>0</v>
      </c>
      <c r="N22" s="39">
        <v>8.0875356803044713</v>
      </c>
      <c r="O22" s="39">
        <v>9.8319061211544554</v>
      </c>
      <c r="P22" s="20">
        <v>0</v>
      </c>
      <c r="Q22" s="20">
        <v>0</v>
      </c>
      <c r="R22" s="39">
        <v>11.417697431018077</v>
      </c>
      <c r="S22" s="20">
        <v>0</v>
      </c>
      <c r="T22" s="20">
        <v>0</v>
      </c>
      <c r="U22" s="39">
        <v>21.883920076117981</v>
      </c>
      <c r="V22" s="20">
        <v>0</v>
      </c>
      <c r="W22" s="20">
        <v>0</v>
      </c>
      <c r="X22" s="20">
        <v>0</v>
      </c>
      <c r="Y22" s="20">
        <v>0</v>
      </c>
      <c r="Z22" s="39">
        <v>6.0260069774817637</v>
      </c>
      <c r="AA22" s="39">
        <v>6.6603235014272135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49" t="s">
        <v>61</v>
      </c>
      <c r="AK22" s="96">
        <v>41548</v>
      </c>
      <c r="AL22" s="97">
        <f t="shared" si="0"/>
        <v>772.28036790358397</v>
      </c>
      <c r="AM22" s="97">
        <f t="shared" si="1"/>
        <v>44.402156676181413</v>
      </c>
      <c r="AN22" s="97">
        <f t="shared" si="2"/>
        <v>19.505233111322546</v>
      </c>
      <c r="AO22" s="162">
        <f t="shared" si="3"/>
        <v>0</v>
      </c>
      <c r="AP22" s="238"/>
      <c r="AQ22" s="206"/>
      <c r="AR22" s="206"/>
      <c r="AS22" s="206"/>
      <c r="AT22" s="239"/>
      <c r="AU22" s="1"/>
      <c r="AV22" s="1"/>
      <c r="AW22" s="1"/>
      <c r="AX22" s="1"/>
      <c r="AY22" s="1"/>
      <c r="BI22" s="1"/>
    </row>
    <row r="23" spans="1:61" x14ac:dyDescent="0.25">
      <c r="A23" s="18">
        <v>41852</v>
      </c>
      <c r="B23" s="19" t="s">
        <v>60</v>
      </c>
      <c r="C23" s="20">
        <v>0</v>
      </c>
      <c r="D23" s="39">
        <v>2.9812908786695709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39">
        <v>26.831617908026146</v>
      </c>
      <c r="O23" s="20">
        <v>0</v>
      </c>
      <c r="P23" s="39">
        <v>4.9688181311159534</v>
      </c>
      <c r="Q23" s="20">
        <v>0</v>
      </c>
      <c r="R23" s="20">
        <v>0</v>
      </c>
      <c r="S23" s="20">
        <v>0</v>
      </c>
      <c r="T23" s="20">
        <v>0</v>
      </c>
      <c r="U23" s="39">
        <v>57.969544863019451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2" t="s">
        <v>61</v>
      </c>
      <c r="AK23" s="95">
        <v>41852</v>
      </c>
      <c r="AL23" s="24">
        <f t="shared" si="0"/>
        <v>2.9812908786695709</v>
      </c>
      <c r="AM23" s="24">
        <f t="shared" si="1"/>
        <v>57.969544863019451</v>
      </c>
      <c r="AN23" s="24">
        <f t="shared" si="2"/>
        <v>31.800436039142099</v>
      </c>
      <c r="AO23" s="161">
        <f t="shared" si="3"/>
        <v>0</v>
      </c>
      <c r="AP23" s="230">
        <v>2014</v>
      </c>
      <c r="AQ23" s="204">
        <f>SUM(AL23:AL24)</f>
        <v>39.468880297268626</v>
      </c>
      <c r="AR23" s="204">
        <f>SUM(AM23:AM24)</f>
        <v>57.969544863019451</v>
      </c>
      <c r="AS23" s="204">
        <f>SUM(AN23:AN24)</f>
        <v>36.121334786081462</v>
      </c>
      <c r="AT23" s="232">
        <f>SUM(AO23:AO24)</f>
        <v>0</v>
      </c>
      <c r="AU23" s="1"/>
      <c r="AV23" s="1"/>
      <c r="AW23" s="1"/>
      <c r="AX23" s="1"/>
      <c r="AY23" s="1"/>
      <c r="BI23" s="1"/>
    </row>
    <row r="24" spans="1:61" ht="15.75" thickBot="1" x14ac:dyDescent="0.3">
      <c r="A24" s="18">
        <v>41883</v>
      </c>
      <c r="B24" s="19" t="s">
        <v>60</v>
      </c>
      <c r="C24" s="20">
        <v>0</v>
      </c>
      <c r="D24" s="39">
        <v>3.2006657384736017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39">
        <v>10.242130363115526</v>
      </c>
      <c r="M24" s="20">
        <v>0</v>
      </c>
      <c r="N24" s="39">
        <v>4.3208987469393625</v>
      </c>
      <c r="O24" s="20">
        <v>0</v>
      </c>
      <c r="P24" s="20">
        <v>0</v>
      </c>
      <c r="Q24" s="20">
        <v>0</v>
      </c>
      <c r="R24" s="20">
        <v>0</v>
      </c>
      <c r="S24" s="39">
        <v>23.044793317009933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49" t="s">
        <v>61</v>
      </c>
      <c r="AK24" s="96">
        <v>41883</v>
      </c>
      <c r="AL24" s="97">
        <f t="shared" si="0"/>
        <v>36.487589418599057</v>
      </c>
      <c r="AM24" s="97">
        <f t="shared" si="1"/>
        <v>0</v>
      </c>
      <c r="AN24" s="97">
        <f t="shared" si="2"/>
        <v>4.3208987469393625</v>
      </c>
      <c r="AO24" s="162">
        <f t="shared" si="3"/>
        <v>0</v>
      </c>
      <c r="AP24" s="238"/>
      <c r="AQ24" s="206"/>
      <c r="AR24" s="206"/>
      <c r="AS24" s="206"/>
      <c r="AT24" s="239"/>
      <c r="AU24" s="1"/>
      <c r="AV24" s="1"/>
      <c r="AW24" s="1"/>
      <c r="AX24" s="1"/>
      <c r="AY24" s="1"/>
      <c r="BI24" s="1"/>
    </row>
    <row r="25" spans="1:61" x14ac:dyDescent="0.25">
      <c r="A25" s="18">
        <v>42036</v>
      </c>
      <c r="B25" s="19" t="s">
        <v>60</v>
      </c>
      <c r="C25" s="39">
        <v>209</v>
      </c>
      <c r="D25" s="39">
        <v>30.3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9">
        <v>6.3</v>
      </c>
      <c r="O25" s="20">
        <v>0</v>
      </c>
      <c r="P25" s="39">
        <v>4.3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39">
        <v>17.7</v>
      </c>
      <c r="AB25" s="20">
        <v>0</v>
      </c>
      <c r="AC25" s="20">
        <v>0</v>
      </c>
      <c r="AD25" s="20">
        <v>0</v>
      </c>
      <c r="AE25" s="39">
        <v>1.3</v>
      </c>
      <c r="AF25" s="39">
        <v>5.5</v>
      </c>
      <c r="AG25" s="20">
        <v>0</v>
      </c>
      <c r="AH25" s="20">
        <v>0</v>
      </c>
      <c r="AI25" s="5">
        <v>14.5</v>
      </c>
      <c r="AJ25" s="22" t="s">
        <v>61</v>
      </c>
      <c r="AK25" s="95">
        <v>42036</v>
      </c>
      <c r="AL25" s="24">
        <f t="shared" si="0"/>
        <v>253.8</v>
      </c>
      <c r="AM25" s="24">
        <f t="shared" si="1"/>
        <v>17.7</v>
      </c>
      <c r="AN25" s="24">
        <f t="shared" si="2"/>
        <v>10.6</v>
      </c>
      <c r="AO25" s="161">
        <f t="shared" si="3"/>
        <v>6.8</v>
      </c>
      <c r="AP25" s="230">
        <v>2015</v>
      </c>
      <c r="AQ25" s="204">
        <f>SUM(AL25:AL27)</f>
        <v>253.8</v>
      </c>
      <c r="AR25" s="204">
        <f>SUM(AM25:AM27)</f>
        <v>17.7</v>
      </c>
      <c r="AS25" s="204">
        <f>SUM(AN25:AN27)</f>
        <v>32.608724059896964</v>
      </c>
      <c r="AT25" s="232">
        <f>SUM(AO25:AO27)</f>
        <v>61.628</v>
      </c>
      <c r="AU25" s="1"/>
      <c r="AV25" s="1"/>
      <c r="AW25" s="1"/>
      <c r="AX25" s="1"/>
      <c r="AY25" s="1"/>
      <c r="BI25" s="1"/>
    </row>
    <row r="26" spans="1:61" x14ac:dyDescent="0.25">
      <c r="A26" s="18">
        <v>42156</v>
      </c>
      <c r="B26" s="19" t="s">
        <v>60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39">
        <v>3.51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39">
        <v>18.053000000000001</v>
      </c>
      <c r="AF26" s="39">
        <v>36.774999999999999</v>
      </c>
      <c r="AG26" s="20">
        <v>0</v>
      </c>
      <c r="AH26" s="20">
        <v>0</v>
      </c>
      <c r="AI26" s="20">
        <v>0</v>
      </c>
      <c r="AJ26" s="47" t="s">
        <v>61</v>
      </c>
      <c r="AK26" s="98">
        <v>42156</v>
      </c>
      <c r="AL26" s="99">
        <f t="shared" si="0"/>
        <v>0</v>
      </c>
      <c r="AM26" s="99">
        <f t="shared" si="1"/>
        <v>0</v>
      </c>
      <c r="AN26" s="99">
        <f t="shared" si="2"/>
        <v>3.51</v>
      </c>
      <c r="AO26" s="163">
        <f t="shared" si="3"/>
        <v>54.828000000000003</v>
      </c>
      <c r="AP26" s="231"/>
      <c r="AQ26" s="205"/>
      <c r="AR26" s="205"/>
      <c r="AS26" s="205"/>
      <c r="AT26" s="233"/>
      <c r="AU26" s="1"/>
      <c r="AV26" s="1"/>
      <c r="AW26" s="1"/>
      <c r="AX26" s="1"/>
      <c r="AY26" s="1"/>
      <c r="BI26" s="1"/>
    </row>
    <row r="27" spans="1:61" ht="15.75" thickBot="1" x14ac:dyDescent="0.3">
      <c r="A27" s="18">
        <v>42248</v>
      </c>
      <c r="B27" s="19" t="s">
        <v>60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39">
        <v>11.13197554046897</v>
      </c>
      <c r="O27" s="20">
        <v>0</v>
      </c>
      <c r="P27" s="20">
        <v>0</v>
      </c>
      <c r="Q27" s="20">
        <v>0</v>
      </c>
      <c r="R27" s="39">
        <v>7.3667485194279951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49" t="s">
        <v>61</v>
      </c>
      <c r="AK27" s="96">
        <v>42248</v>
      </c>
      <c r="AL27" s="97">
        <f t="shared" si="0"/>
        <v>0</v>
      </c>
      <c r="AM27" s="97">
        <f t="shared" si="1"/>
        <v>0</v>
      </c>
      <c r="AN27" s="97">
        <f t="shared" si="2"/>
        <v>18.498724059896965</v>
      </c>
      <c r="AO27" s="162">
        <f t="shared" si="3"/>
        <v>0</v>
      </c>
      <c r="AP27" s="231"/>
      <c r="AQ27" s="205"/>
      <c r="AR27" s="205"/>
      <c r="AS27" s="205"/>
      <c r="AT27" s="233"/>
      <c r="AU27" s="1"/>
      <c r="AV27" s="1"/>
      <c r="AW27" s="1"/>
      <c r="AX27" s="1"/>
      <c r="AY27" s="1"/>
      <c r="BI27" s="1"/>
    </row>
    <row r="28" spans="1:61" x14ac:dyDescent="0.25">
      <c r="A28" s="18">
        <v>42401</v>
      </c>
      <c r="B28" s="19" t="s">
        <v>60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39">
        <v>18.899999999999999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2" t="s">
        <v>61</v>
      </c>
      <c r="AK28" s="95">
        <v>42401</v>
      </c>
      <c r="AL28" s="24">
        <f t="shared" si="0"/>
        <v>18.899999999999999</v>
      </c>
      <c r="AM28" s="24">
        <f t="shared" si="1"/>
        <v>0</v>
      </c>
      <c r="AN28" s="24">
        <f t="shared" si="2"/>
        <v>0</v>
      </c>
      <c r="AO28" s="161">
        <f t="shared" si="3"/>
        <v>0</v>
      </c>
      <c r="AP28" s="236">
        <v>2016</v>
      </c>
      <c r="AQ28" s="203">
        <f>SUM(AL28:AL30)</f>
        <v>70.188296982564509</v>
      </c>
      <c r="AR28" s="203">
        <f>SUM(AM28:AM30)</f>
        <v>551.86335327800305</v>
      </c>
      <c r="AS28" s="203">
        <f>SUM(AN28:AN30)</f>
        <v>61.549334105385064</v>
      </c>
      <c r="AT28" s="234">
        <f>SUM(AO28:AO30)</f>
        <v>15.561834909605608</v>
      </c>
      <c r="AU28" s="1"/>
      <c r="AV28" s="1"/>
      <c r="AW28" s="1"/>
      <c r="AX28" s="1"/>
      <c r="AY28" s="1"/>
      <c r="BI28" s="1"/>
    </row>
    <row r="29" spans="1:61" x14ac:dyDescent="0.25">
      <c r="A29" s="18">
        <v>42491</v>
      </c>
      <c r="B29" s="19" t="s">
        <v>60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39">
        <v>6</v>
      </c>
      <c r="L29" s="20">
        <v>0</v>
      </c>
      <c r="M29" s="20">
        <v>0</v>
      </c>
      <c r="N29" s="39">
        <v>6.3</v>
      </c>
      <c r="O29" s="39">
        <v>9.6999999999999993</v>
      </c>
      <c r="P29" s="39">
        <v>9.6999999999999993</v>
      </c>
      <c r="Q29" s="39">
        <v>4.3</v>
      </c>
      <c r="R29" s="39">
        <v>8.1</v>
      </c>
      <c r="S29" s="20">
        <v>0</v>
      </c>
      <c r="T29" s="20">
        <v>0</v>
      </c>
      <c r="U29" s="39">
        <v>16</v>
      </c>
      <c r="V29" s="39">
        <v>12.1</v>
      </c>
      <c r="W29" s="39">
        <v>15.3</v>
      </c>
      <c r="X29" s="20">
        <v>0</v>
      </c>
      <c r="Y29" s="39">
        <v>21</v>
      </c>
      <c r="Z29" s="39">
        <v>13.9</v>
      </c>
      <c r="AA29" s="39">
        <v>13.9</v>
      </c>
      <c r="AB29" s="39">
        <v>7.7</v>
      </c>
      <c r="AC29" s="39">
        <v>17.3</v>
      </c>
      <c r="AD29" s="39">
        <v>7.7</v>
      </c>
      <c r="AE29" s="39">
        <v>2.1</v>
      </c>
      <c r="AF29" s="39">
        <v>6.1</v>
      </c>
      <c r="AG29" s="20">
        <v>0</v>
      </c>
      <c r="AH29" s="39">
        <v>10.3</v>
      </c>
      <c r="AI29" s="20">
        <v>0</v>
      </c>
      <c r="AJ29" s="47" t="s">
        <v>61</v>
      </c>
      <c r="AK29" s="98">
        <v>42491</v>
      </c>
      <c r="AL29" s="99">
        <f t="shared" si="0"/>
        <v>18</v>
      </c>
      <c r="AM29" s="99">
        <f t="shared" si="1"/>
        <v>137.20000000000002</v>
      </c>
      <c r="AN29" s="99">
        <f t="shared" si="2"/>
        <v>24.1</v>
      </c>
      <c r="AO29" s="163">
        <f t="shared" si="3"/>
        <v>8.1999999999999993</v>
      </c>
      <c r="AP29" s="236"/>
      <c r="AQ29" s="203"/>
      <c r="AR29" s="203"/>
      <c r="AS29" s="203"/>
      <c r="AT29" s="234"/>
      <c r="AU29" s="1"/>
      <c r="AV29" s="1"/>
      <c r="AW29" s="1"/>
      <c r="AX29" s="1"/>
      <c r="AY29" s="1"/>
      <c r="BI29" s="1"/>
    </row>
    <row r="30" spans="1:61" ht="15.75" thickBot="1" x14ac:dyDescent="0.3">
      <c r="A30" s="18">
        <v>42583</v>
      </c>
      <c r="B30" s="19" t="s">
        <v>60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39">
        <v>14.08351026185421</v>
      </c>
      <c r="L30" s="20">
        <v>0</v>
      </c>
      <c r="M30" s="20">
        <v>0</v>
      </c>
      <c r="N30" s="20">
        <v>0</v>
      </c>
      <c r="O30" s="39">
        <v>24.966222736923374</v>
      </c>
      <c r="P30" s="39">
        <v>37.449334105385063</v>
      </c>
      <c r="Q30" s="39">
        <v>16.003988933925239</v>
      </c>
      <c r="R30" s="20">
        <v>0</v>
      </c>
      <c r="S30" s="39">
        <v>23.685903622209356</v>
      </c>
      <c r="T30" s="39">
        <v>9.6023933603551441</v>
      </c>
      <c r="U30" s="39">
        <v>45.611368461686936</v>
      </c>
      <c r="V30" s="39">
        <v>39.36981277745609</v>
      </c>
      <c r="W30" s="39">
        <v>45.13124879366918</v>
      </c>
      <c r="X30" s="39">
        <v>39.369812777456097</v>
      </c>
      <c r="Y30" s="20">
        <v>0</v>
      </c>
      <c r="Z30" s="39">
        <v>38.409573441420577</v>
      </c>
      <c r="AA30" s="39">
        <v>47.371807244418711</v>
      </c>
      <c r="AB30" s="20">
        <v>0</v>
      </c>
      <c r="AC30" s="39">
        <v>62.41555684230844</v>
      </c>
      <c r="AD30" s="39">
        <v>41.930451006884134</v>
      </c>
      <c r="AE30" s="20">
        <v>0</v>
      </c>
      <c r="AF30" s="39">
        <v>7.3618349096056095</v>
      </c>
      <c r="AG30" s="20">
        <v>0</v>
      </c>
      <c r="AH30" s="20">
        <v>0</v>
      </c>
      <c r="AI30" s="20">
        <v>0</v>
      </c>
      <c r="AJ30" s="49" t="s">
        <v>61</v>
      </c>
      <c r="AK30" s="96">
        <v>42583</v>
      </c>
      <c r="AL30" s="97">
        <f t="shared" si="0"/>
        <v>33.288296982564503</v>
      </c>
      <c r="AM30" s="97">
        <f t="shared" si="1"/>
        <v>414.663353278003</v>
      </c>
      <c r="AN30" s="97">
        <f t="shared" si="2"/>
        <v>37.449334105385063</v>
      </c>
      <c r="AO30" s="162">
        <f t="shared" si="3"/>
        <v>7.3618349096056095</v>
      </c>
      <c r="AP30" s="236"/>
      <c r="AQ30" s="203"/>
      <c r="AR30" s="203"/>
      <c r="AS30" s="203"/>
      <c r="AT30" s="234"/>
      <c r="AU30" s="1"/>
      <c r="AV30" s="1"/>
      <c r="AW30" s="1"/>
      <c r="AX30" s="1"/>
      <c r="AY30" s="1"/>
      <c r="BI30" s="1"/>
    </row>
    <row r="31" spans="1:61" x14ac:dyDescent="0.25">
      <c r="A31" s="18">
        <v>42736</v>
      </c>
      <c r="B31" s="19" t="s">
        <v>60</v>
      </c>
      <c r="C31" s="20">
        <v>0</v>
      </c>
      <c r="D31" s="39">
        <v>36.799999999999997</v>
      </c>
      <c r="E31" s="39">
        <v>18.100000000000001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39">
        <v>13.2</v>
      </c>
      <c r="L31" s="39">
        <v>11.5</v>
      </c>
      <c r="M31" s="20">
        <v>0</v>
      </c>
      <c r="N31" s="20">
        <v>0</v>
      </c>
      <c r="O31" s="20">
        <v>0</v>
      </c>
      <c r="P31" s="20">
        <v>0</v>
      </c>
      <c r="Q31" s="39">
        <v>14.1</v>
      </c>
      <c r="R31" s="39">
        <v>55.9</v>
      </c>
      <c r="S31" s="39">
        <v>19.100000000000001</v>
      </c>
      <c r="T31" s="39">
        <v>7</v>
      </c>
      <c r="U31" s="20">
        <v>0</v>
      </c>
      <c r="V31" s="39">
        <v>27.3</v>
      </c>
      <c r="W31" s="39">
        <v>102.1</v>
      </c>
      <c r="X31" s="39">
        <v>21.4</v>
      </c>
      <c r="Y31" s="39">
        <v>430.8</v>
      </c>
      <c r="Z31" s="39">
        <v>28.6</v>
      </c>
      <c r="AA31" s="39">
        <v>39.1</v>
      </c>
      <c r="AB31" s="20">
        <v>0</v>
      </c>
      <c r="AC31" s="39">
        <v>47.7</v>
      </c>
      <c r="AD31" s="39">
        <v>25</v>
      </c>
      <c r="AE31" s="20">
        <v>0</v>
      </c>
      <c r="AF31" s="39">
        <v>7.6</v>
      </c>
      <c r="AG31" s="20">
        <v>0</v>
      </c>
      <c r="AH31" s="39">
        <v>3.3</v>
      </c>
      <c r="AI31" s="20">
        <v>0</v>
      </c>
      <c r="AJ31" s="22" t="s">
        <v>61</v>
      </c>
      <c r="AK31" s="95">
        <v>42736</v>
      </c>
      <c r="AL31" s="24">
        <f t="shared" si="0"/>
        <v>95.8</v>
      </c>
      <c r="AM31" s="24">
        <f t="shared" si="1"/>
        <v>749.30000000000007</v>
      </c>
      <c r="AN31" s="24">
        <f t="shared" si="2"/>
        <v>55.9</v>
      </c>
      <c r="AO31" s="161">
        <f t="shared" si="3"/>
        <v>7.6</v>
      </c>
      <c r="AP31" s="236">
        <v>2017</v>
      </c>
      <c r="AQ31" s="203">
        <f>SUM(AL31:AL33)</f>
        <v>118.4</v>
      </c>
      <c r="AR31" s="203">
        <f>SUM(AM31:AM33)</f>
        <v>777.2</v>
      </c>
      <c r="AS31" s="203">
        <f>SUM(AN31:AN33)</f>
        <v>290.70000000000005</v>
      </c>
      <c r="AT31" s="234">
        <f>SUM(AO31:AO33)</f>
        <v>7.6</v>
      </c>
      <c r="AU31" s="1"/>
      <c r="AV31" s="1"/>
      <c r="AW31" s="1"/>
      <c r="AX31" s="1"/>
      <c r="AY31" s="1"/>
      <c r="BI31" s="1"/>
    </row>
    <row r="32" spans="1:61" ht="15.75" thickBot="1" x14ac:dyDescent="0.3">
      <c r="A32" s="18">
        <v>42826</v>
      </c>
      <c r="B32" s="19" t="s">
        <v>60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39">
        <v>22.5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39">
        <v>13.5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47" t="s">
        <v>61</v>
      </c>
      <c r="AK32" s="98">
        <v>42826</v>
      </c>
      <c r="AL32" s="99">
        <f t="shared" si="0"/>
        <v>0</v>
      </c>
      <c r="AM32" s="99">
        <f t="shared" si="1"/>
        <v>13.5</v>
      </c>
      <c r="AN32" s="99">
        <f t="shared" si="2"/>
        <v>22.5</v>
      </c>
      <c r="AO32" s="163">
        <f t="shared" si="3"/>
        <v>0</v>
      </c>
      <c r="AP32" s="236"/>
      <c r="AQ32" s="203"/>
      <c r="AR32" s="203"/>
      <c r="AS32" s="203"/>
      <c r="AT32" s="234"/>
      <c r="AU32" s="1"/>
      <c r="AV32" s="1"/>
      <c r="AW32" s="1"/>
      <c r="AX32" s="1"/>
      <c r="AY32" s="1"/>
      <c r="BI32" s="1"/>
    </row>
    <row r="33" spans="1:61" ht="15.75" thickBot="1" x14ac:dyDescent="0.3">
      <c r="A33" s="18">
        <v>42948</v>
      </c>
      <c r="B33" s="19" t="s">
        <v>60</v>
      </c>
      <c r="C33" s="20">
        <v>0</v>
      </c>
      <c r="D33" s="39">
        <v>9.3000000000000007</v>
      </c>
      <c r="E33" s="39">
        <v>13.3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39">
        <v>212.3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39">
        <v>14.4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49" t="s">
        <v>61</v>
      </c>
      <c r="AK33" s="96">
        <v>42948</v>
      </c>
      <c r="AL33" s="97">
        <f t="shared" si="0"/>
        <v>22.6</v>
      </c>
      <c r="AM33" s="97">
        <f t="shared" si="1"/>
        <v>14.4</v>
      </c>
      <c r="AN33" s="97">
        <f t="shared" si="2"/>
        <v>212.3</v>
      </c>
      <c r="AO33" s="162">
        <f t="shared" si="3"/>
        <v>0</v>
      </c>
      <c r="AP33" s="226"/>
      <c r="AQ33" s="213"/>
      <c r="AR33" s="213"/>
      <c r="AS33" s="213"/>
      <c r="AT33" s="235"/>
      <c r="AU33" s="1"/>
      <c r="AV33" s="210" t="s">
        <v>1</v>
      </c>
      <c r="AW33" s="211"/>
      <c r="AX33" s="211"/>
      <c r="AY33" s="211"/>
      <c r="AZ33" s="211"/>
      <c r="BA33" s="211"/>
      <c r="BB33" s="211"/>
      <c r="BC33" s="211"/>
      <c r="BD33" s="212"/>
      <c r="BI33" s="1"/>
    </row>
    <row r="34" spans="1:61" x14ac:dyDescent="0.25">
      <c r="A34" s="18">
        <v>43101</v>
      </c>
      <c r="B34" s="19" t="s">
        <v>60</v>
      </c>
      <c r="C34" s="39">
        <v>3.9</v>
      </c>
      <c r="D34" s="39">
        <v>8.3000000000000007</v>
      </c>
      <c r="E34" s="39">
        <v>13.3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39">
        <v>60.4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2" t="s">
        <v>61</v>
      </c>
      <c r="AK34" s="95">
        <v>43101</v>
      </c>
      <c r="AL34" s="24">
        <f t="shared" si="0"/>
        <v>25.5</v>
      </c>
      <c r="AM34" s="24">
        <f t="shared" si="1"/>
        <v>0</v>
      </c>
      <c r="AN34" s="24">
        <f t="shared" si="2"/>
        <v>60.4</v>
      </c>
      <c r="AO34" s="161">
        <f t="shared" si="3"/>
        <v>0</v>
      </c>
      <c r="AP34" s="236">
        <v>2018</v>
      </c>
      <c r="AQ34" s="203">
        <f>SUM(AL34:AL36)</f>
        <v>783.9</v>
      </c>
      <c r="AR34" s="203">
        <f>SUM(AM34:AM36)</f>
        <v>0</v>
      </c>
      <c r="AS34" s="203">
        <f>SUM(AN34:AN36)</f>
        <v>72.400000000000006</v>
      </c>
      <c r="AT34" s="234">
        <f>SUM(AO34:AO36)</f>
        <v>0</v>
      </c>
      <c r="AU34" s="1"/>
      <c r="AV34" s="210" t="s">
        <v>46</v>
      </c>
      <c r="AW34" s="211"/>
      <c r="AX34" s="211"/>
      <c r="AY34" s="211"/>
      <c r="AZ34" s="212"/>
      <c r="BA34" s="211" t="s">
        <v>47</v>
      </c>
      <c r="BB34" s="211"/>
      <c r="BC34" s="211"/>
      <c r="BD34" s="212"/>
      <c r="BI34" s="1"/>
    </row>
    <row r="35" spans="1:61" ht="15.75" thickBot="1" x14ac:dyDescent="0.3">
      <c r="A35" s="18">
        <v>43252</v>
      </c>
      <c r="B35" s="19" t="s">
        <v>60</v>
      </c>
      <c r="C35" s="20">
        <v>0</v>
      </c>
      <c r="D35" s="20">
        <v>0</v>
      </c>
      <c r="E35" s="39">
        <v>9.3000000000000007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39">
        <v>12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47" t="s">
        <v>61</v>
      </c>
      <c r="AK35" s="98">
        <v>43252</v>
      </c>
      <c r="AL35" s="99">
        <f t="shared" si="0"/>
        <v>9.3000000000000007</v>
      </c>
      <c r="AM35" s="99">
        <f t="shared" si="1"/>
        <v>0</v>
      </c>
      <c r="AN35" s="99">
        <f t="shared" si="2"/>
        <v>12</v>
      </c>
      <c r="AO35" s="163">
        <f t="shared" si="3"/>
        <v>0</v>
      </c>
      <c r="AP35" s="236"/>
      <c r="AQ35" s="203"/>
      <c r="AR35" s="203"/>
      <c r="AS35" s="203"/>
      <c r="AT35" s="234"/>
      <c r="AU35" s="1"/>
      <c r="AV35" s="26" t="s">
        <v>43</v>
      </c>
      <c r="AW35" s="1" t="s">
        <v>4</v>
      </c>
      <c r="AX35" s="1" t="s">
        <v>44</v>
      </c>
      <c r="AY35" s="1" t="s">
        <v>45</v>
      </c>
      <c r="AZ35" s="57" t="s">
        <v>7</v>
      </c>
      <c r="BA35" s="1" t="s">
        <v>4</v>
      </c>
      <c r="BB35" s="1" t="s">
        <v>44</v>
      </c>
      <c r="BC35" s="1" t="s">
        <v>45</v>
      </c>
      <c r="BD35" s="57" t="s">
        <v>7</v>
      </c>
      <c r="BI35" s="1"/>
    </row>
    <row r="36" spans="1:61" ht="15.75" thickBot="1" x14ac:dyDescent="0.3">
      <c r="A36" s="18">
        <v>43313</v>
      </c>
      <c r="B36" s="19" t="s">
        <v>60</v>
      </c>
      <c r="C36" s="20">
        <v>0</v>
      </c>
      <c r="D36" s="20">
        <v>0</v>
      </c>
      <c r="E36" s="39">
        <v>4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39">
        <v>745.1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49" t="s">
        <v>61</v>
      </c>
      <c r="AK36" s="96">
        <v>43313</v>
      </c>
      <c r="AL36" s="97">
        <f t="shared" si="0"/>
        <v>749.1</v>
      </c>
      <c r="AM36" s="97">
        <f t="shared" si="1"/>
        <v>0</v>
      </c>
      <c r="AN36" s="97">
        <f t="shared" si="2"/>
        <v>0</v>
      </c>
      <c r="AO36" s="162">
        <f t="shared" si="3"/>
        <v>0</v>
      </c>
      <c r="AP36" s="226"/>
      <c r="AQ36" s="213"/>
      <c r="AR36" s="213"/>
      <c r="AS36" s="213"/>
      <c r="AT36" s="235"/>
      <c r="AU36" s="1"/>
      <c r="AV36" s="59">
        <v>2008</v>
      </c>
      <c r="AW36" s="60">
        <v>70.38</v>
      </c>
      <c r="AX36" s="60">
        <v>4.3999999999999995</v>
      </c>
      <c r="AY36" s="60">
        <v>0</v>
      </c>
      <c r="AZ36" s="61">
        <v>0</v>
      </c>
      <c r="BA36" s="62">
        <v>67.099999999999994</v>
      </c>
      <c r="BB36" s="60">
        <v>0</v>
      </c>
      <c r="BC36" s="60">
        <v>0</v>
      </c>
      <c r="BD36" s="61">
        <v>0</v>
      </c>
      <c r="BI36" s="1"/>
    </row>
    <row r="37" spans="1:61" x14ac:dyDescent="0.25">
      <c r="A37" s="18">
        <v>43466</v>
      </c>
      <c r="B37" s="19" t="s">
        <v>60</v>
      </c>
      <c r="C37" s="20">
        <v>0</v>
      </c>
      <c r="D37" s="39">
        <v>9.1269841269841283</v>
      </c>
      <c r="E37" s="39">
        <v>12.243515292295783</v>
      </c>
      <c r="F37" s="20">
        <v>0</v>
      </c>
      <c r="G37" s="20">
        <v>0</v>
      </c>
      <c r="H37" s="20">
        <v>0</v>
      </c>
      <c r="I37" s="20">
        <v>0</v>
      </c>
      <c r="J37" s="39">
        <v>12.911343399148281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39">
        <v>49.864498644986469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39">
        <v>6.9008904374758062</v>
      </c>
      <c r="AI37" s="20">
        <v>0</v>
      </c>
      <c r="AJ37" s="22" t="s">
        <v>61</v>
      </c>
      <c r="AK37" s="95">
        <v>43466</v>
      </c>
      <c r="AL37" s="24">
        <f t="shared" si="0"/>
        <v>41.182733255903997</v>
      </c>
      <c r="AM37" s="24">
        <f t="shared" si="1"/>
        <v>0</v>
      </c>
      <c r="AN37" s="24">
        <f t="shared" si="2"/>
        <v>49.864498644986469</v>
      </c>
      <c r="AO37" s="161">
        <f t="shared" si="3"/>
        <v>0</v>
      </c>
      <c r="AP37" s="236">
        <v>2019</v>
      </c>
      <c r="AQ37" s="203">
        <f>SUM(AL37:AL39)</f>
        <v>54.962152793421694</v>
      </c>
      <c r="AR37" s="203">
        <f>SUM(AM37:AM39)</f>
        <v>0</v>
      </c>
      <c r="AS37" s="203">
        <f>SUM(AN37:AN39)</f>
        <v>89.704045601097846</v>
      </c>
      <c r="AT37" s="234">
        <f>SUM(AO37:AO39)</f>
        <v>0</v>
      </c>
      <c r="AU37" s="1"/>
      <c r="AV37" s="68">
        <v>2009</v>
      </c>
      <c r="AW37" s="69">
        <v>486.11999999999995</v>
      </c>
      <c r="AX37" s="69">
        <v>50.269999999999996</v>
      </c>
      <c r="AY37" s="69">
        <v>380.38999999999993</v>
      </c>
      <c r="AZ37" s="70">
        <v>0</v>
      </c>
      <c r="BA37" s="71">
        <v>383.81000000000006</v>
      </c>
      <c r="BB37" s="69">
        <v>0</v>
      </c>
      <c r="BC37" s="69">
        <v>599.06999999999994</v>
      </c>
      <c r="BD37" s="70">
        <v>0</v>
      </c>
      <c r="BI37" s="1"/>
    </row>
    <row r="38" spans="1:61" x14ac:dyDescent="0.25">
      <c r="A38" s="18">
        <v>43617</v>
      </c>
      <c r="B38" s="19" t="s">
        <v>60</v>
      </c>
      <c r="C38" s="20">
        <v>0</v>
      </c>
      <c r="D38" s="20">
        <v>0</v>
      </c>
      <c r="E38" s="39">
        <v>9.1694195375176957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39">
        <v>39.83954695611137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47" t="s">
        <v>61</v>
      </c>
      <c r="AK38" s="98">
        <v>43617</v>
      </c>
      <c r="AL38" s="99">
        <f t="shared" si="0"/>
        <v>9.1694195375176957</v>
      </c>
      <c r="AM38" s="99">
        <f t="shared" si="1"/>
        <v>0</v>
      </c>
      <c r="AN38" s="99">
        <f t="shared" si="2"/>
        <v>39.83954695611137</v>
      </c>
      <c r="AO38" s="163">
        <f t="shared" si="3"/>
        <v>0</v>
      </c>
      <c r="AP38" s="236"/>
      <c r="AQ38" s="203"/>
      <c r="AR38" s="203"/>
      <c r="AS38" s="203"/>
      <c r="AT38" s="234"/>
      <c r="AU38" s="1"/>
      <c r="AV38" s="68">
        <v>2010</v>
      </c>
      <c r="AW38" s="69">
        <v>1268.0900000000001</v>
      </c>
      <c r="AX38" s="69">
        <v>3017.49</v>
      </c>
      <c r="AY38" s="69">
        <v>0</v>
      </c>
      <c r="AZ38" s="70">
        <v>1086.9000000000001</v>
      </c>
      <c r="BA38" s="71">
        <v>350.08000000000004</v>
      </c>
      <c r="BB38" s="69">
        <v>934.84</v>
      </c>
      <c r="BC38" s="69">
        <v>0</v>
      </c>
      <c r="BD38" s="70">
        <v>0</v>
      </c>
      <c r="BI38" s="1"/>
    </row>
    <row r="39" spans="1:61" ht="15.75" thickBot="1" x14ac:dyDescent="0.3">
      <c r="A39" s="18">
        <v>43678</v>
      </c>
      <c r="B39" s="19" t="s">
        <v>60</v>
      </c>
      <c r="C39" s="20">
        <v>0</v>
      </c>
      <c r="D39" s="20">
        <v>0</v>
      </c>
      <c r="E39" s="39">
        <v>4.6100000000000003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105" t="s">
        <v>61</v>
      </c>
      <c r="AK39" s="96">
        <v>43678</v>
      </c>
      <c r="AL39" s="97">
        <f t="shared" si="0"/>
        <v>4.6100000000000003</v>
      </c>
      <c r="AM39" s="97">
        <f t="shared" si="1"/>
        <v>0</v>
      </c>
      <c r="AN39" s="97">
        <f t="shared" si="2"/>
        <v>0</v>
      </c>
      <c r="AO39" s="162">
        <f t="shared" si="3"/>
        <v>0</v>
      </c>
      <c r="AP39" s="226"/>
      <c r="AQ39" s="213"/>
      <c r="AR39" s="213"/>
      <c r="AS39" s="213"/>
      <c r="AT39" s="235"/>
      <c r="AU39" s="1"/>
      <c r="AV39" s="68">
        <v>2011</v>
      </c>
      <c r="AW39" s="69">
        <v>729.1099999999999</v>
      </c>
      <c r="AX39" s="69">
        <v>33.35</v>
      </c>
      <c r="AY39" s="69">
        <v>0</v>
      </c>
      <c r="AZ39" s="70">
        <v>0</v>
      </c>
      <c r="BA39" s="71">
        <v>219.48</v>
      </c>
      <c r="BB39" s="69">
        <v>92.61</v>
      </c>
      <c r="BC39" s="69">
        <v>0</v>
      </c>
      <c r="BD39" s="70">
        <v>0</v>
      </c>
      <c r="BI39" s="1"/>
    </row>
    <row r="40" spans="1:61" x14ac:dyDescent="0.25">
      <c r="A40" s="18">
        <v>44228</v>
      </c>
      <c r="B40" s="19" t="s">
        <v>60</v>
      </c>
      <c r="C40" s="72"/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72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72"/>
      <c r="AH40" s="20">
        <v>0</v>
      </c>
      <c r="AI40" s="72"/>
      <c r="AJ40" s="22" t="s">
        <v>61</v>
      </c>
      <c r="AK40" s="107">
        <v>44228</v>
      </c>
      <c r="AL40" s="24">
        <f t="shared" si="0"/>
        <v>0</v>
      </c>
      <c r="AM40" s="24">
        <f t="shared" si="1"/>
        <v>0</v>
      </c>
      <c r="AN40" s="24">
        <f>P40+R40</f>
        <v>0</v>
      </c>
      <c r="AO40" s="161">
        <f t="shared" si="3"/>
        <v>0</v>
      </c>
      <c r="AP40" s="240">
        <v>2021</v>
      </c>
      <c r="AQ40" s="214">
        <f>SUM(AL40:AL44)</f>
        <v>50.707478025477698</v>
      </c>
      <c r="AR40" s="214">
        <f>SUM(AM40:AM44)</f>
        <v>23</v>
      </c>
      <c r="AS40" s="214">
        <f>SUM(AN40:AN44)</f>
        <v>172.6</v>
      </c>
      <c r="AT40" s="237">
        <f>SUM(AO40:AO44)</f>
        <v>0</v>
      </c>
      <c r="AU40" s="1"/>
      <c r="AV40" s="68">
        <v>2013</v>
      </c>
      <c r="AW40" s="69">
        <v>8336.1715604693927</v>
      </c>
      <c r="AX40" s="69">
        <v>845.39032883853872</v>
      </c>
      <c r="AY40" s="69">
        <v>799.4115842685336</v>
      </c>
      <c r="AZ40" s="70">
        <v>0</v>
      </c>
      <c r="BA40" s="71">
        <v>6094.8484947414508</v>
      </c>
      <c r="BB40" s="69">
        <v>385.00098968015118</v>
      </c>
      <c r="BC40" s="69">
        <v>626.54909348177421</v>
      </c>
      <c r="BD40" s="70">
        <v>0</v>
      </c>
      <c r="BI40" s="1"/>
    </row>
    <row r="41" spans="1:61" x14ac:dyDescent="0.25">
      <c r="A41" s="18">
        <v>44287</v>
      </c>
      <c r="B41" s="19" t="s">
        <v>60</v>
      </c>
      <c r="C41" s="72"/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72"/>
      <c r="O41" s="20">
        <v>0</v>
      </c>
      <c r="P41" s="20">
        <v>0</v>
      </c>
      <c r="Q41" s="20">
        <v>0</v>
      </c>
      <c r="R41" s="39">
        <v>13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72"/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72"/>
      <c r="AH41" s="20">
        <v>0</v>
      </c>
      <c r="AI41" s="72"/>
      <c r="AJ41" s="47" t="s">
        <v>61</v>
      </c>
      <c r="AK41" s="108">
        <v>44287</v>
      </c>
      <c r="AL41" s="37">
        <f t="shared" si="0"/>
        <v>0</v>
      </c>
      <c r="AM41" s="37">
        <f t="shared" si="1"/>
        <v>0</v>
      </c>
      <c r="AN41" s="37">
        <f>P41+R41</f>
        <v>13</v>
      </c>
      <c r="AO41" s="164">
        <f>AE41+AF41</f>
        <v>0</v>
      </c>
      <c r="AP41" s="246"/>
      <c r="AQ41" s="203"/>
      <c r="AR41" s="203"/>
      <c r="AS41" s="203"/>
      <c r="AT41" s="234"/>
      <c r="AU41" s="1"/>
      <c r="AV41" s="68">
        <v>2014</v>
      </c>
      <c r="AW41" s="69">
        <v>95.272616085848796</v>
      </c>
      <c r="AX41" s="69">
        <v>84.993782520345604</v>
      </c>
      <c r="AY41" s="69">
        <v>266.60792775008554</v>
      </c>
      <c r="AZ41" s="70">
        <v>23.700487206596975</v>
      </c>
      <c r="BA41" s="71">
        <v>28.751700896326867</v>
      </c>
      <c r="BB41" s="69">
        <v>261.68044203612112</v>
      </c>
      <c r="BC41" s="69">
        <v>238.04389212900199</v>
      </c>
      <c r="BD41" s="70">
        <v>21.543350060260675</v>
      </c>
      <c r="BI41" s="1"/>
    </row>
    <row r="42" spans="1:61" x14ac:dyDescent="0.25">
      <c r="A42" s="18">
        <v>44317</v>
      </c>
      <c r="B42" s="19" t="s">
        <v>60</v>
      </c>
      <c r="C42" s="72"/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72"/>
      <c r="O42" s="20">
        <v>0</v>
      </c>
      <c r="P42" s="20">
        <v>0</v>
      </c>
      <c r="Q42" s="20">
        <v>0</v>
      </c>
      <c r="R42" s="39">
        <v>14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39">
        <v>23</v>
      </c>
      <c r="Y42" s="20">
        <v>0</v>
      </c>
      <c r="Z42" s="72"/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2"/>
      <c r="AJ42" s="47" t="s">
        <v>61</v>
      </c>
      <c r="AK42" s="108">
        <v>44317</v>
      </c>
      <c r="AL42" s="37">
        <f t="shared" si="0"/>
        <v>0</v>
      </c>
      <c r="AM42" s="37">
        <f t="shared" si="1"/>
        <v>23</v>
      </c>
      <c r="AN42" s="37">
        <f>P42+R42</f>
        <v>14</v>
      </c>
      <c r="AO42" s="164">
        <f>AE42+AF42</f>
        <v>0</v>
      </c>
      <c r="AP42" s="246"/>
      <c r="AQ42" s="203"/>
      <c r="AR42" s="203"/>
      <c r="AS42" s="203"/>
      <c r="AT42" s="234"/>
      <c r="AU42" s="1"/>
      <c r="AV42" s="68">
        <v>2015</v>
      </c>
      <c r="AW42" s="69">
        <v>1356.5625730745949</v>
      </c>
      <c r="AX42" s="69">
        <v>121.46500000000002</v>
      </c>
      <c r="AY42" s="69">
        <v>435.53273942064402</v>
      </c>
      <c r="AZ42" s="70">
        <v>397.82800000000003</v>
      </c>
      <c r="BA42" s="71">
        <v>1502.2759693430653</v>
      </c>
      <c r="BB42" s="69">
        <v>159.79829838029127</v>
      </c>
      <c r="BC42" s="69">
        <v>238.49735863247867</v>
      </c>
      <c r="BD42" s="70">
        <v>178.58770000000001</v>
      </c>
      <c r="BI42" s="1"/>
    </row>
    <row r="43" spans="1:61" x14ac:dyDescent="0.25">
      <c r="A43" s="18">
        <v>44378</v>
      </c>
      <c r="B43" s="19" t="s">
        <v>60</v>
      </c>
      <c r="C43" s="72"/>
      <c r="D43" s="20">
        <v>0</v>
      </c>
      <c r="E43" s="39">
        <v>15.0029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72"/>
      <c r="O43" s="20">
        <v>0</v>
      </c>
      <c r="P43" s="20">
        <v>0</v>
      </c>
      <c r="Q43" s="20">
        <v>0</v>
      </c>
      <c r="R43" s="20">
        <v>0</v>
      </c>
      <c r="S43" s="39">
        <v>14.002786624203816</v>
      </c>
      <c r="T43" s="39">
        <v>9.0017914012738807</v>
      </c>
      <c r="U43" s="20">
        <v>0</v>
      </c>
      <c r="V43" s="20">
        <v>0</v>
      </c>
      <c r="W43" s="20">
        <v>0</v>
      </c>
      <c r="X43" s="20">
        <v>0</v>
      </c>
      <c r="Y43" s="72"/>
      <c r="Z43" s="72"/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20">
        <v>0</v>
      </c>
      <c r="AI43" s="72"/>
      <c r="AJ43" s="47" t="s">
        <v>61</v>
      </c>
      <c r="AK43" s="108">
        <v>44378</v>
      </c>
      <c r="AL43" s="37">
        <f t="shared" si="0"/>
        <v>38.007478025477695</v>
      </c>
      <c r="AM43" s="37">
        <f t="shared" si="1"/>
        <v>0</v>
      </c>
      <c r="AN43" s="37">
        <f>N43+P43+R43</f>
        <v>0</v>
      </c>
      <c r="AO43" s="164">
        <f>AE43+AF43</f>
        <v>0</v>
      </c>
      <c r="AP43" s="246"/>
      <c r="AQ43" s="203"/>
      <c r="AR43" s="203"/>
      <c r="AS43" s="203"/>
      <c r="AT43" s="234"/>
      <c r="AU43" s="1"/>
      <c r="AV43" s="68">
        <v>2016</v>
      </c>
      <c r="AW43" s="69">
        <v>533.58530601782934</v>
      </c>
      <c r="AX43" s="69">
        <v>3345.6685082199156</v>
      </c>
      <c r="AY43" s="69">
        <v>663.18194292950966</v>
      </c>
      <c r="AZ43" s="70">
        <v>51.669237877639802</v>
      </c>
      <c r="BA43" s="71">
        <v>571.54499516823716</v>
      </c>
      <c r="BB43" s="69">
        <v>1907.3320161151673</v>
      </c>
      <c r="BC43" s="69">
        <v>348.48195453107257</v>
      </c>
      <c r="BD43" s="70">
        <v>39.741552277682402</v>
      </c>
      <c r="BI43" s="1"/>
    </row>
    <row r="44" spans="1:61" ht="15.75" thickBot="1" x14ac:dyDescent="0.3">
      <c r="A44" s="18">
        <v>44470</v>
      </c>
      <c r="B44" s="19" t="s">
        <v>60</v>
      </c>
      <c r="C44" s="72"/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72"/>
      <c r="O44" s="20">
        <v>0</v>
      </c>
      <c r="P44" s="39">
        <v>131.9</v>
      </c>
      <c r="Q44" s="20">
        <v>0</v>
      </c>
      <c r="R44" s="39">
        <v>13.7</v>
      </c>
      <c r="S44" s="39">
        <v>12.7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72"/>
      <c r="Z44" s="72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72"/>
      <c r="AH44" s="20">
        <v>0</v>
      </c>
      <c r="AI44" s="72"/>
      <c r="AJ44" s="105" t="s">
        <v>61</v>
      </c>
      <c r="AK44" s="109">
        <v>44470</v>
      </c>
      <c r="AL44" s="56">
        <f>SUM(C44:J44)+L44+M44+S44+T44+AB44+AG44+AH44+AI44</f>
        <v>12.7</v>
      </c>
      <c r="AM44" s="56">
        <f t="shared" si="1"/>
        <v>0</v>
      </c>
      <c r="AN44" s="56">
        <f>N44+P44+R44</f>
        <v>145.6</v>
      </c>
      <c r="AO44" s="165">
        <f>AE44+AF44</f>
        <v>0</v>
      </c>
      <c r="AP44" s="242"/>
      <c r="AQ44" s="213"/>
      <c r="AR44" s="213"/>
      <c r="AS44" s="213"/>
      <c r="AT44" s="235"/>
      <c r="AU44" s="1"/>
      <c r="AV44" s="68">
        <v>2017</v>
      </c>
      <c r="AW44" s="69">
        <v>547.20000000000005</v>
      </c>
      <c r="AX44" s="69">
        <v>2662.4</v>
      </c>
      <c r="AY44" s="69">
        <v>2313.2000000000003</v>
      </c>
      <c r="AZ44" s="70">
        <v>39.1</v>
      </c>
      <c r="BA44" s="71">
        <v>426.49999999999994</v>
      </c>
      <c r="BB44" s="69">
        <v>1103.4000000000001</v>
      </c>
      <c r="BC44" s="69">
        <v>1570.3999999999999</v>
      </c>
      <c r="BD44" s="70">
        <v>8.8999999999999986</v>
      </c>
      <c r="BI44" s="1"/>
    </row>
    <row r="45" spans="1:61" x14ac:dyDescent="0.25">
      <c r="A45" s="18">
        <v>44562</v>
      </c>
      <c r="B45" s="19" t="s">
        <v>60</v>
      </c>
      <c r="C45" s="72"/>
      <c r="D45" s="39">
        <v>12</v>
      </c>
      <c r="E45" s="39">
        <v>23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72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72"/>
      <c r="Z45" s="72"/>
      <c r="AA45" s="20">
        <v>0</v>
      </c>
      <c r="AB45" s="20">
        <v>0</v>
      </c>
      <c r="AC45" s="20">
        <v>0</v>
      </c>
      <c r="AD45" s="20">
        <v>0</v>
      </c>
      <c r="AE45" s="39">
        <v>2.7</v>
      </c>
      <c r="AF45" s="20">
        <v>0</v>
      </c>
      <c r="AG45" s="72"/>
      <c r="AH45" s="20">
        <v>0</v>
      </c>
      <c r="AI45" s="72"/>
      <c r="AJ45" s="22" t="s">
        <v>61</v>
      </c>
      <c r="AK45" s="95">
        <v>44562</v>
      </c>
      <c r="AL45" s="24">
        <f>SUM(C45:J45)+L45+M45+S45+T45+AB45+AG45+AH45+AI45</f>
        <v>35</v>
      </c>
      <c r="AM45" s="24">
        <f t="shared" si="1"/>
        <v>0</v>
      </c>
      <c r="AN45" s="24">
        <f>N45+P45+R45</f>
        <v>0</v>
      </c>
      <c r="AO45" s="161">
        <f>AE45+AF45</f>
        <v>2.7</v>
      </c>
      <c r="AP45" s="240">
        <v>2022</v>
      </c>
      <c r="AQ45" s="214">
        <f>SUM(AL45:AL49)</f>
        <v>35</v>
      </c>
      <c r="AR45" s="214">
        <f>SUM(AM45:AM49)</f>
        <v>0</v>
      </c>
      <c r="AS45" s="214">
        <f>SUM(AN45:AN49)</f>
        <v>0</v>
      </c>
      <c r="AT45" s="237">
        <f>SUM(AO45:AO49)</f>
        <v>2.7</v>
      </c>
      <c r="AU45" s="1"/>
      <c r="AV45" s="68">
        <v>2018</v>
      </c>
      <c r="AW45" s="69">
        <v>2838.4</v>
      </c>
      <c r="AX45" s="69">
        <v>173.4</v>
      </c>
      <c r="AY45" s="69">
        <v>1689</v>
      </c>
      <c r="AZ45" s="70">
        <v>0</v>
      </c>
      <c r="BA45" s="71">
        <v>1732.8000000000002</v>
      </c>
      <c r="BB45" s="69">
        <v>403.29999999999995</v>
      </c>
      <c r="BC45" s="69">
        <v>939.19999999999993</v>
      </c>
      <c r="BD45" s="70">
        <v>8</v>
      </c>
      <c r="BI45" s="1"/>
    </row>
    <row r="46" spans="1:61" x14ac:dyDescent="0.25">
      <c r="A46" s="18"/>
      <c r="B46" s="19"/>
      <c r="C46" s="20"/>
      <c r="D46" s="20"/>
      <c r="E46" s="3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39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7"/>
      <c r="AI46" s="27"/>
      <c r="AJ46" s="110"/>
      <c r="AK46" s="110"/>
      <c r="AL46" s="111"/>
      <c r="AM46" s="111"/>
      <c r="AN46" s="111"/>
      <c r="AO46" s="166"/>
      <c r="AP46" s="246"/>
      <c r="AQ46" s="203"/>
      <c r="AR46" s="203"/>
      <c r="AS46" s="203"/>
      <c r="AT46" s="234"/>
      <c r="AU46" s="1"/>
      <c r="AV46" s="68">
        <v>2019</v>
      </c>
      <c r="AW46" s="69">
        <v>684.93337482682864</v>
      </c>
      <c r="AX46" s="69">
        <v>0</v>
      </c>
      <c r="AY46" s="69">
        <v>915.2127884153191</v>
      </c>
      <c r="AZ46" s="70">
        <v>0</v>
      </c>
      <c r="BA46" s="71">
        <v>481.55599041829851</v>
      </c>
      <c r="BB46" s="69">
        <v>149.66216216216225</v>
      </c>
      <c r="BC46" s="69">
        <v>762.9076002112879</v>
      </c>
      <c r="BD46" s="70">
        <v>0</v>
      </c>
      <c r="BI46" s="1"/>
    </row>
    <row r="47" spans="1:61" x14ac:dyDescent="0.25">
      <c r="A47" s="18"/>
      <c r="B47" s="19"/>
      <c r="C47" s="20"/>
      <c r="D47" s="20"/>
      <c r="E47" s="3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39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7"/>
      <c r="AI47" s="27"/>
      <c r="AJ47" s="110"/>
      <c r="AK47" s="110"/>
      <c r="AL47" s="111"/>
      <c r="AM47" s="111"/>
      <c r="AN47" s="111"/>
      <c r="AO47" s="166"/>
      <c r="AP47" s="246"/>
      <c r="AQ47" s="203"/>
      <c r="AR47" s="203"/>
      <c r="AS47" s="203"/>
      <c r="AT47" s="234"/>
      <c r="AU47" s="1"/>
      <c r="AV47" s="68">
        <v>2021</v>
      </c>
      <c r="AW47" s="69">
        <v>947.3674610564168</v>
      </c>
      <c r="AX47" s="69">
        <v>1217.7544763306353</v>
      </c>
      <c r="AY47" s="69">
        <v>1026.9464144499425</v>
      </c>
      <c r="AZ47" s="70">
        <v>167.77041942604853</v>
      </c>
      <c r="BA47" s="71">
        <v>493.37355734322762</v>
      </c>
      <c r="BB47" s="69">
        <v>1538.048</v>
      </c>
      <c r="BC47" s="69">
        <v>800.87514227714905</v>
      </c>
      <c r="BD47" s="70">
        <v>11.998799999999999</v>
      </c>
      <c r="BI47" s="1"/>
    </row>
    <row r="48" spans="1:61" ht="15.75" thickBot="1" x14ac:dyDescent="0.3">
      <c r="A48" s="18"/>
      <c r="B48" s="19"/>
      <c r="C48" s="20"/>
      <c r="D48" s="20"/>
      <c r="E48" s="3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39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7"/>
      <c r="AI48" s="27"/>
      <c r="AJ48" s="110"/>
      <c r="AK48" s="110"/>
      <c r="AL48" s="111"/>
      <c r="AM48" s="111"/>
      <c r="AN48" s="111"/>
      <c r="AO48" s="166"/>
      <c r="AP48" s="246"/>
      <c r="AQ48" s="203"/>
      <c r="AR48" s="203"/>
      <c r="AS48" s="203"/>
      <c r="AT48" s="234"/>
      <c r="AU48" s="1"/>
      <c r="AV48" s="84">
        <v>2022</v>
      </c>
      <c r="AW48" s="85">
        <v>288.39999999999998</v>
      </c>
      <c r="AX48" s="85">
        <v>0</v>
      </c>
      <c r="AY48" s="85">
        <v>34.799999999999997</v>
      </c>
      <c r="AZ48" s="86">
        <v>41.6</v>
      </c>
      <c r="BA48" s="87">
        <v>113.3</v>
      </c>
      <c r="BB48" s="85">
        <v>0</v>
      </c>
      <c r="BC48" s="85">
        <v>23.2</v>
      </c>
      <c r="BD48" s="86">
        <v>12</v>
      </c>
      <c r="BI48" s="1"/>
    </row>
    <row r="49" spans="1:61" ht="15.75" thickBot="1" x14ac:dyDescent="0.3">
      <c r="A49" s="18"/>
      <c r="B49" s="19"/>
      <c r="C49" s="20"/>
      <c r="D49" s="20"/>
      <c r="E49" s="3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39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7"/>
      <c r="AI49" s="27"/>
      <c r="AJ49" s="113"/>
      <c r="AK49" s="113"/>
      <c r="AL49" s="114"/>
      <c r="AM49" s="114"/>
      <c r="AN49" s="114"/>
      <c r="AO49" s="167"/>
      <c r="AP49" s="242"/>
      <c r="AQ49" s="213"/>
      <c r="AR49" s="213"/>
      <c r="AS49" s="213"/>
      <c r="AT49" s="235"/>
      <c r="AU49" s="1"/>
      <c r="AV49" s="1"/>
      <c r="AW49" s="1"/>
      <c r="AX49" s="1"/>
      <c r="AY49" s="1"/>
      <c r="BI49" s="1"/>
    </row>
    <row r="50" spans="1:61" ht="15.75" thickBot="1" x14ac:dyDescent="0.3">
      <c r="A50" s="18"/>
      <c r="B50" s="19"/>
      <c r="C50" s="20"/>
      <c r="D50" s="20"/>
      <c r="E50" s="3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39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7"/>
      <c r="AI50" s="27"/>
      <c r="AJ50" s="80" t="s">
        <v>61</v>
      </c>
      <c r="AK50" s="116" t="s">
        <v>48</v>
      </c>
      <c r="AL50" s="117">
        <f>SUM(AL4:AL49)</f>
        <v>2875.6350268423089</v>
      </c>
      <c r="AM50" s="117">
        <f>SUM(AM4:AM49)</f>
        <v>1514.4650638941798</v>
      </c>
      <c r="AN50" s="117">
        <f>SUM(AN4:AN49)</f>
        <v>781.14078689673477</v>
      </c>
      <c r="AO50" s="117">
        <f>SUM(AO4:AO49)</f>
        <v>87.489834909605605</v>
      </c>
      <c r="AP50" s="12"/>
      <c r="AQ50" s="118"/>
      <c r="AR50" s="118"/>
      <c r="AS50" s="118"/>
      <c r="AT50" s="118"/>
      <c r="AU50" s="1"/>
      <c r="AV50" s="1"/>
      <c r="AW50" s="1"/>
      <c r="AX50" s="1"/>
      <c r="AY50" s="1"/>
      <c r="BI50" s="1"/>
    </row>
    <row r="51" spans="1:61" x14ac:dyDescent="0.25">
      <c r="A51" s="18"/>
      <c r="B51" s="19"/>
      <c r="C51" s="20"/>
      <c r="D51" s="20"/>
      <c r="E51" s="3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39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7"/>
      <c r="AI51" s="27"/>
      <c r="AJ51" s="93"/>
      <c r="AK51" s="93"/>
      <c r="AL51" s="94"/>
      <c r="AM51" s="94"/>
      <c r="AN51" s="94"/>
      <c r="AO51" s="94"/>
      <c r="AP51" s="12"/>
      <c r="AQ51" s="118"/>
      <c r="AR51" s="118"/>
      <c r="AS51" s="118"/>
      <c r="AT51" s="118"/>
      <c r="AU51" s="1"/>
      <c r="AV51" s="1"/>
      <c r="AW51" s="1"/>
      <c r="AX51" s="1"/>
      <c r="AY51" s="1"/>
      <c r="BI51" s="1"/>
    </row>
    <row r="52" spans="1:61" x14ac:dyDescent="0.25">
      <c r="A52" s="18"/>
      <c r="B52" s="19"/>
      <c r="C52" s="20"/>
      <c r="D52" s="39"/>
      <c r="E52" s="20"/>
      <c r="F52" s="20"/>
      <c r="G52" s="20"/>
      <c r="H52" s="20"/>
      <c r="I52" s="20"/>
      <c r="J52" s="20"/>
      <c r="K52" s="20"/>
      <c r="L52" s="39"/>
      <c r="M52" s="20"/>
      <c r="N52" s="39"/>
      <c r="O52" s="20"/>
      <c r="P52" s="39"/>
      <c r="Q52" s="20"/>
      <c r="R52" s="20"/>
      <c r="S52" s="39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1"/>
      <c r="AI52" s="1"/>
      <c r="AJ52" s="93"/>
      <c r="AK52" s="93"/>
      <c r="AL52" s="94"/>
      <c r="AM52" s="94"/>
      <c r="AN52" s="94"/>
      <c r="AO52" s="94"/>
      <c r="AP52" s="1"/>
      <c r="AQ52" s="1"/>
      <c r="AR52" s="1"/>
      <c r="AS52" s="1"/>
      <c r="AT52" s="1"/>
      <c r="AU52" s="1"/>
      <c r="AV52" s="1"/>
      <c r="AW52" s="1"/>
      <c r="AX52" s="1"/>
      <c r="AY52" s="1"/>
      <c r="BI52" s="1"/>
    </row>
    <row r="55" spans="1:61" x14ac:dyDescent="0.25">
      <c r="A55" s="92"/>
      <c r="B55" s="218" t="s">
        <v>50</v>
      </c>
      <c r="C55" s="218"/>
      <c r="D55" s="218"/>
    </row>
  </sheetData>
  <mergeCells count="74">
    <mergeCell ref="AT45:AT49"/>
    <mergeCell ref="B55:D55"/>
    <mergeCell ref="AP37:AP39"/>
    <mergeCell ref="AQ37:AQ39"/>
    <mergeCell ref="AR37:AR39"/>
    <mergeCell ref="AS37:AS39"/>
    <mergeCell ref="AP45:AP49"/>
    <mergeCell ref="AQ45:AQ49"/>
    <mergeCell ref="AR45:AR49"/>
    <mergeCell ref="AS45:AS49"/>
    <mergeCell ref="AT37:AT39"/>
    <mergeCell ref="AP40:AP44"/>
    <mergeCell ref="AQ40:AQ44"/>
    <mergeCell ref="AR40:AR44"/>
    <mergeCell ref="AS40:AS44"/>
    <mergeCell ref="AT40:AT44"/>
    <mergeCell ref="AV33:BD33"/>
    <mergeCell ref="AP34:AP36"/>
    <mergeCell ref="AQ34:AQ36"/>
    <mergeCell ref="AR34:AR36"/>
    <mergeCell ref="AS34:AS36"/>
    <mergeCell ref="AT34:AT36"/>
    <mergeCell ref="AV34:AZ34"/>
    <mergeCell ref="BA34:BD34"/>
    <mergeCell ref="AP31:AP33"/>
    <mergeCell ref="AQ31:AQ33"/>
    <mergeCell ref="AR31:AR33"/>
    <mergeCell ref="AS31:AS33"/>
    <mergeCell ref="AT31:AT33"/>
    <mergeCell ref="AP28:AP30"/>
    <mergeCell ref="AQ28:AQ30"/>
    <mergeCell ref="AR28:AR30"/>
    <mergeCell ref="AS28:AS30"/>
    <mergeCell ref="AT28:AT30"/>
    <mergeCell ref="AP23:AP24"/>
    <mergeCell ref="AQ23:AQ24"/>
    <mergeCell ref="AR23:AR24"/>
    <mergeCell ref="AS23:AS24"/>
    <mergeCell ref="AT23:AT24"/>
    <mergeCell ref="AP25:AP27"/>
    <mergeCell ref="AQ25:AQ27"/>
    <mergeCell ref="AR25:AR27"/>
    <mergeCell ref="AS25:AS27"/>
    <mergeCell ref="AT25:AT27"/>
    <mergeCell ref="AP18:AP20"/>
    <mergeCell ref="AQ18:AQ20"/>
    <mergeCell ref="AR18:AR20"/>
    <mergeCell ref="AS18:AS20"/>
    <mergeCell ref="AT18:AT20"/>
    <mergeCell ref="AP21:AP22"/>
    <mergeCell ref="AQ21:AQ22"/>
    <mergeCell ref="AR21:AR22"/>
    <mergeCell ref="AS21:AS22"/>
    <mergeCell ref="AT21:AT22"/>
    <mergeCell ref="AP6:AP13"/>
    <mergeCell ref="AQ6:AQ13"/>
    <mergeCell ref="AR6:AR13"/>
    <mergeCell ref="AS6:AS13"/>
    <mergeCell ref="AT6:AT13"/>
    <mergeCell ref="AP14:AP17"/>
    <mergeCell ref="AQ14:AQ17"/>
    <mergeCell ref="AR14:AR17"/>
    <mergeCell ref="AS14:AS17"/>
    <mergeCell ref="AT14:AT17"/>
    <mergeCell ref="AV1:AZ1"/>
    <mergeCell ref="AJ2:AJ3"/>
    <mergeCell ref="AK2:AK3"/>
    <mergeCell ref="AP2:AP3"/>
    <mergeCell ref="AV2:AZ2"/>
    <mergeCell ref="AP4:AP5"/>
    <mergeCell ref="AQ4:AQ5"/>
    <mergeCell ref="AR4:AR5"/>
    <mergeCell ref="AS4:AS5"/>
    <mergeCell ref="AT4:AT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5"/>
  <sheetViews>
    <sheetView workbookViewId="0">
      <selection activeCell="H17" sqref="H17"/>
    </sheetView>
  </sheetViews>
  <sheetFormatPr baseColWidth="10" defaultColWidth="11.42578125" defaultRowHeight="15" x14ac:dyDescent="0.25"/>
  <cols>
    <col min="41" max="41" width="13" customWidth="1"/>
    <col min="46" max="46" width="13.42578125" customWidth="1"/>
    <col min="52" max="52" width="13.28515625" customWidth="1"/>
    <col min="56" max="56" width="13" customWidth="1"/>
  </cols>
  <sheetData>
    <row r="1" spans="1:52" ht="15.75" thickBot="1" x14ac:dyDescent="0.3">
      <c r="A1" s="18"/>
      <c r="B1" s="19"/>
      <c r="C1" s="20"/>
      <c r="D1" s="39"/>
      <c r="E1" s="20"/>
      <c r="F1" s="20"/>
      <c r="G1" s="20"/>
      <c r="H1" s="20"/>
      <c r="I1" s="20"/>
      <c r="J1" s="20"/>
      <c r="K1" s="20"/>
      <c r="L1" s="20"/>
      <c r="M1" s="20"/>
      <c r="N1" s="39"/>
      <c r="O1" s="20"/>
      <c r="P1" s="20"/>
      <c r="Q1" s="20"/>
      <c r="R1" s="39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7"/>
      <c r="AI1" s="27"/>
      <c r="AJ1" s="93"/>
      <c r="AK1" s="93"/>
      <c r="AL1" s="94"/>
      <c r="AM1" s="94"/>
      <c r="AN1" s="94"/>
      <c r="AO1" s="94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2" ht="15.75" thickBot="1" x14ac:dyDescent="0.3">
      <c r="A2" s="18"/>
      <c r="B2" s="19"/>
      <c r="C2" s="20"/>
      <c r="D2" s="39"/>
      <c r="E2" s="20"/>
      <c r="F2" s="20"/>
      <c r="G2" s="20"/>
      <c r="H2" s="20"/>
      <c r="I2" s="20"/>
      <c r="J2" s="20"/>
      <c r="K2" s="20"/>
      <c r="L2" s="20"/>
      <c r="M2" s="20"/>
      <c r="N2" s="39"/>
      <c r="O2" s="20"/>
      <c r="P2" s="20"/>
      <c r="Q2" s="20"/>
      <c r="R2" s="39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97" t="s">
        <v>1</v>
      </c>
      <c r="AW2" s="198"/>
      <c r="AX2" s="198"/>
      <c r="AY2" s="198"/>
      <c r="AZ2" s="199"/>
    </row>
    <row r="3" spans="1:52" x14ac:dyDescent="0.25">
      <c r="A3" s="18"/>
      <c r="B3" s="19"/>
      <c r="C3" s="20"/>
      <c r="D3" s="39"/>
      <c r="E3" s="20"/>
      <c r="F3" s="20"/>
      <c r="G3" s="20"/>
      <c r="H3" s="20"/>
      <c r="I3" s="20"/>
      <c r="J3" s="20"/>
      <c r="K3" s="20"/>
      <c r="L3" s="20"/>
      <c r="M3" s="20"/>
      <c r="N3" s="39"/>
      <c r="O3" s="20"/>
      <c r="P3" s="20"/>
      <c r="Q3" s="20"/>
      <c r="R3" s="39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"/>
      <c r="AI3" s="1"/>
      <c r="AJ3" s="200" t="s">
        <v>2</v>
      </c>
      <c r="AK3" s="200" t="s">
        <v>3</v>
      </c>
      <c r="AL3" s="3" t="s">
        <v>4</v>
      </c>
      <c r="AM3" s="3" t="s">
        <v>5</v>
      </c>
      <c r="AN3" s="3" t="s">
        <v>6</v>
      </c>
      <c r="AO3" s="3" t="s">
        <v>7</v>
      </c>
      <c r="AP3" s="200" t="s">
        <v>3</v>
      </c>
      <c r="AQ3" s="120" t="s">
        <v>4</v>
      </c>
      <c r="AR3" s="120" t="s">
        <v>5</v>
      </c>
      <c r="AS3" s="120" t="s">
        <v>6</v>
      </c>
      <c r="AT3" s="120" t="s">
        <v>7</v>
      </c>
      <c r="AU3" s="1"/>
      <c r="AV3" s="197" t="s">
        <v>62</v>
      </c>
      <c r="AW3" s="198"/>
      <c r="AX3" s="198"/>
      <c r="AY3" s="198"/>
      <c r="AZ3" s="199"/>
    </row>
    <row r="4" spans="1:52" ht="15.75" thickBot="1" x14ac:dyDescent="0.3">
      <c r="A4" s="5" t="s">
        <v>3</v>
      </c>
      <c r="B4" s="5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5" t="s">
        <v>21</v>
      </c>
      <c r="P4" s="5" t="s">
        <v>22</v>
      </c>
      <c r="Q4" s="5" t="s">
        <v>23</v>
      </c>
      <c r="R4" s="5" t="s">
        <v>24</v>
      </c>
      <c r="S4" s="5" t="s">
        <v>25</v>
      </c>
      <c r="T4" s="5" t="s">
        <v>26</v>
      </c>
      <c r="U4" s="5" t="s">
        <v>27</v>
      </c>
      <c r="V4" s="5" t="s">
        <v>28</v>
      </c>
      <c r="W4" s="5" t="s">
        <v>29</v>
      </c>
      <c r="X4" s="5" t="s">
        <v>30</v>
      </c>
      <c r="Y4" s="5" t="s">
        <v>31</v>
      </c>
      <c r="Z4" s="5" t="s">
        <v>32</v>
      </c>
      <c r="AA4" s="5" t="s">
        <v>33</v>
      </c>
      <c r="AB4" s="5" t="s">
        <v>34</v>
      </c>
      <c r="AC4" s="5" t="s">
        <v>35</v>
      </c>
      <c r="AD4" s="5" t="s">
        <v>36</v>
      </c>
      <c r="AE4" s="5" t="s">
        <v>37</v>
      </c>
      <c r="AF4" s="5" t="s">
        <v>38</v>
      </c>
      <c r="AG4" s="5" t="s">
        <v>39</v>
      </c>
      <c r="AH4" s="5" t="s">
        <v>40</v>
      </c>
      <c r="AI4" s="5" t="s">
        <v>41</v>
      </c>
      <c r="AJ4" s="201"/>
      <c r="AK4" s="201"/>
      <c r="AL4" s="9" t="s">
        <v>42</v>
      </c>
      <c r="AM4" s="9" t="s">
        <v>42</v>
      </c>
      <c r="AN4" s="9" t="s">
        <v>42</v>
      </c>
      <c r="AO4" s="9" t="s">
        <v>42</v>
      </c>
      <c r="AP4" s="201"/>
      <c r="AQ4" s="10" t="s">
        <v>42</v>
      </c>
      <c r="AR4" s="10" t="s">
        <v>42</v>
      </c>
      <c r="AS4" s="10" t="s">
        <v>42</v>
      </c>
      <c r="AT4" s="10" t="s">
        <v>42</v>
      </c>
      <c r="AU4" s="1"/>
      <c r="AV4" s="11" t="s">
        <v>43</v>
      </c>
      <c r="AW4" s="12" t="s">
        <v>4</v>
      </c>
      <c r="AX4" s="12" t="s">
        <v>44</v>
      </c>
      <c r="AY4" s="12" t="s">
        <v>45</v>
      </c>
      <c r="AZ4" s="13" t="s">
        <v>7</v>
      </c>
    </row>
    <row r="5" spans="1:52" x14ac:dyDescent="0.25">
      <c r="A5" s="18">
        <v>39753</v>
      </c>
      <c r="B5" s="19" t="s">
        <v>62</v>
      </c>
      <c r="C5" s="5">
        <v>10.8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22" t="s">
        <v>62</v>
      </c>
      <c r="AK5" s="95">
        <v>39753</v>
      </c>
      <c r="AL5" s="24">
        <f>SUM(C5:J5)+L5+M5+S5+T5+AB5+AG5+AH5+AI5</f>
        <v>10.8</v>
      </c>
      <c r="AM5" s="24">
        <f>K5+O5+Q5+U5+V5+W5+X5+Y5+Z5+AA5+AC5+AD5</f>
        <v>0</v>
      </c>
      <c r="AN5" s="24">
        <f>N5+P5+R5</f>
        <v>0</v>
      </c>
      <c r="AO5" s="24">
        <f>AE5+AF5</f>
        <v>0</v>
      </c>
      <c r="AP5" s="207">
        <v>2008</v>
      </c>
      <c r="AQ5" s="206">
        <f>SUM(AL5:AL6)</f>
        <v>10.8</v>
      </c>
      <c r="AR5" s="206">
        <f>SUM(AM5:AM6)</f>
        <v>0</v>
      </c>
      <c r="AS5" s="206">
        <f>SUM(AN5:AN6)</f>
        <v>0</v>
      </c>
      <c r="AT5" s="206">
        <f>SUM(AO5:AO6)</f>
        <v>0</v>
      </c>
      <c r="AU5" s="1"/>
      <c r="AV5" s="26">
        <v>2008</v>
      </c>
      <c r="AW5" s="27">
        <f>VALUE(AQ5)</f>
        <v>10.8</v>
      </c>
      <c r="AX5" s="27">
        <f>VALUE(AR5)</f>
        <v>0</v>
      </c>
      <c r="AY5" s="27">
        <f>VALUE(AS5)</f>
        <v>0</v>
      </c>
      <c r="AZ5" s="28">
        <f>VALUE(AT5)</f>
        <v>0</v>
      </c>
    </row>
    <row r="6" spans="1:52" ht="15.75" thickBot="1" x14ac:dyDescent="0.3">
      <c r="A6" s="18">
        <v>39783</v>
      </c>
      <c r="B6" s="19" t="s">
        <v>62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49" t="s">
        <v>62</v>
      </c>
      <c r="AK6" s="96">
        <v>39783</v>
      </c>
      <c r="AL6" s="97">
        <f t="shared" ref="AL6:AL46" si="0">SUM(C6:J6)+L6+M6+S6+T6+AB6+AG6+AH6+AI6</f>
        <v>0</v>
      </c>
      <c r="AM6" s="97">
        <f t="shared" ref="AM6:AM46" si="1">K6+O6+Q6+U6+V6+W6+X6+Y6+Z6+AA6+AC6+AD6</f>
        <v>0</v>
      </c>
      <c r="AN6" s="97">
        <f t="shared" ref="AN6:AN40" si="2">N6+P6+R6</f>
        <v>0</v>
      </c>
      <c r="AO6" s="97">
        <f t="shared" ref="AO6:AO46" si="3">AE6+AF6</f>
        <v>0</v>
      </c>
      <c r="AP6" s="202"/>
      <c r="AQ6" s="203"/>
      <c r="AR6" s="203"/>
      <c r="AS6" s="203"/>
      <c r="AT6" s="203"/>
      <c r="AU6" s="1"/>
      <c r="AV6" s="26">
        <v>2009</v>
      </c>
      <c r="AW6" s="27">
        <f>VALUE(AQ7)</f>
        <v>153.70000000000002</v>
      </c>
      <c r="AX6" s="27">
        <f>VALUE(AR7)</f>
        <v>0</v>
      </c>
      <c r="AY6" s="27">
        <f>VALUE(AS7)</f>
        <v>63</v>
      </c>
      <c r="AZ6" s="28">
        <f>VALUE(AT7)</f>
        <v>0</v>
      </c>
    </row>
    <row r="7" spans="1:52" x14ac:dyDescent="0.25">
      <c r="A7" s="18">
        <v>39814</v>
      </c>
      <c r="B7" s="19" t="s">
        <v>62</v>
      </c>
      <c r="C7" s="39">
        <v>5.2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39">
        <v>0.3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2" t="s">
        <v>62</v>
      </c>
      <c r="AK7" s="95">
        <v>39814</v>
      </c>
      <c r="AL7" s="24">
        <f t="shared" si="0"/>
        <v>5.5</v>
      </c>
      <c r="AM7" s="24">
        <f t="shared" si="1"/>
        <v>0</v>
      </c>
      <c r="AN7" s="24">
        <f t="shared" si="2"/>
        <v>0</v>
      </c>
      <c r="AO7" s="24">
        <f t="shared" si="3"/>
        <v>0</v>
      </c>
      <c r="AP7" s="202">
        <v>2009</v>
      </c>
      <c r="AQ7" s="203">
        <f>SUM(AL7:AL14)</f>
        <v>153.70000000000002</v>
      </c>
      <c r="AR7" s="203">
        <f>SUM(AM7:AM14)</f>
        <v>0</v>
      </c>
      <c r="AS7" s="204">
        <f>SUM(AN7:AN14)</f>
        <v>63</v>
      </c>
      <c r="AT7" s="204">
        <f>SUM(AO7:AO14)</f>
        <v>0</v>
      </c>
      <c r="AU7" s="1"/>
      <c r="AV7" s="26">
        <v>2010</v>
      </c>
      <c r="AW7" s="27">
        <f>VALUE(AQ15)</f>
        <v>243.48000000000005</v>
      </c>
      <c r="AX7" s="27">
        <f>VALUE(AR15)</f>
        <v>0</v>
      </c>
      <c r="AY7" s="27">
        <f>VALUE(AS15)</f>
        <v>0</v>
      </c>
      <c r="AZ7" s="28">
        <f>VALUE(AT15)</f>
        <v>0</v>
      </c>
    </row>
    <row r="8" spans="1:52" x14ac:dyDescent="0.25">
      <c r="A8" s="18">
        <v>39845</v>
      </c>
      <c r="B8" s="19" t="s">
        <v>62</v>
      </c>
      <c r="C8" s="39">
        <v>12.09</v>
      </c>
      <c r="D8" s="5">
        <v>0.89</v>
      </c>
      <c r="E8" s="5">
        <v>73.760000000000005</v>
      </c>
      <c r="F8" s="20">
        <v>0</v>
      </c>
      <c r="G8" s="20">
        <v>0</v>
      </c>
      <c r="H8" s="20">
        <v>0</v>
      </c>
      <c r="I8" s="20">
        <v>0</v>
      </c>
      <c r="J8" s="39">
        <v>2.69</v>
      </c>
      <c r="K8" s="20">
        <v>0</v>
      </c>
      <c r="L8" s="5">
        <v>2.19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47" t="s">
        <v>62</v>
      </c>
      <c r="AK8" s="98">
        <v>39845</v>
      </c>
      <c r="AL8" s="99">
        <f t="shared" si="0"/>
        <v>91.62</v>
      </c>
      <c r="AM8" s="99">
        <f t="shared" si="1"/>
        <v>0</v>
      </c>
      <c r="AN8" s="99">
        <f t="shared" si="2"/>
        <v>0</v>
      </c>
      <c r="AO8" s="99">
        <f t="shared" si="3"/>
        <v>0</v>
      </c>
      <c r="AP8" s="202"/>
      <c r="AQ8" s="203"/>
      <c r="AR8" s="203"/>
      <c r="AS8" s="205"/>
      <c r="AT8" s="205"/>
      <c r="AU8" s="1"/>
      <c r="AV8" s="26">
        <v>2011</v>
      </c>
      <c r="AW8" s="27">
        <f>VALUE(AQ19)</f>
        <v>90.69</v>
      </c>
      <c r="AX8" s="27">
        <f>VALUE(AR19)</f>
        <v>0</v>
      </c>
      <c r="AY8" s="27">
        <f>VALUE(AS19)</f>
        <v>0</v>
      </c>
      <c r="AZ8" s="28">
        <f>VALUE(AT19)</f>
        <v>0</v>
      </c>
    </row>
    <row r="9" spans="1:52" x14ac:dyDescent="0.25">
      <c r="A9" s="18">
        <v>39873</v>
      </c>
      <c r="B9" s="19" t="s">
        <v>62</v>
      </c>
      <c r="C9" s="20">
        <v>0</v>
      </c>
      <c r="D9" s="20">
        <v>0</v>
      </c>
      <c r="E9" s="5">
        <v>1.29</v>
      </c>
      <c r="F9" s="20">
        <v>0</v>
      </c>
      <c r="G9" s="20">
        <v>0</v>
      </c>
      <c r="H9" s="20">
        <v>0</v>
      </c>
      <c r="I9" s="20">
        <v>0</v>
      </c>
      <c r="J9" s="39">
        <v>4.3600000000000003</v>
      </c>
      <c r="K9" s="20">
        <v>0</v>
      </c>
      <c r="L9" s="5">
        <v>3.56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47" t="s">
        <v>62</v>
      </c>
      <c r="AK9" s="98">
        <v>39873</v>
      </c>
      <c r="AL9" s="99">
        <f t="shared" si="0"/>
        <v>9.2100000000000009</v>
      </c>
      <c r="AM9" s="99">
        <f t="shared" si="1"/>
        <v>0</v>
      </c>
      <c r="AN9" s="99">
        <f t="shared" si="2"/>
        <v>0</v>
      </c>
      <c r="AO9" s="99">
        <f t="shared" si="3"/>
        <v>0</v>
      </c>
      <c r="AP9" s="202"/>
      <c r="AQ9" s="203"/>
      <c r="AR9" s="203"/>
      <c r="AS9" s="205"/>
      <c r="AT9" s="205"/>
      <c r="AU9" s="1"/>
      <c r="AV9" s="26">
        <v>2013</v>
      </c>
      <c r="AW9" s="27">
        <f>VALUE(AQ22)</f>
        <v>1809.9943500144809</v>
      </c>
      <c r="AX9" s="27">
        <f>VALUE(AR22)</f>
        <v>99.369587900557008</v>
      </c>
      <c r="AY9" s="27">
        <f>VALUE(AS22)</f>
        <v>58.592471784171209</v>
      </c>
      <c r="AZ9" s="28">
        <f>VALUE(AT22)</f>
        <v>0</v>
      </c>
    </row>
    <row r="10" spans="1:52" x14ac:dyDescent="0.25">
      <c r="A10" s="18">
        <v>39934</v>
      </c>
      <c r="B10" s="19" t="s">
        <v>62</v>
      </c>
      <c r="C10" s="20">
        <v>0</v>
      </c>
      <c r="D10" s="20">
        <v>0</v>
      </c>
      <c r="E10" s="5">
        <v>1.29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5">
        <v>12.24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47" t="s">
        <v>62</v>
      </c>
      <c r="AK10" s="98">
        <v>39934</v>
      </c>
      <c r="AL10" s="99">
        <f t="shared" si="0"/>
        <v>13.530000000000001</v>
      </c>
      <c r="AM10" s="99">
        <f t="shared" si="1"/>
        <v>0</v>
      </c>
      <c r="AN10" s="99">
        <f t="shared" si="2"/>
        <v>0</v>
      </c>
      <c r="AO10" s="99">
        <f t="shared" si="3"/>
        <v>0</v>
      </c>
      <c r="AP10" s="202"/>
      <c r="AQ10" s="203"/>
      <c r="AR10" s="203"/>
      <c r="AS10" s="205"/>
      <c r="AT10" s="205"/>
      <c r="AU10" s="1"/>
      <c r="AV10" s="26">
        <v>2014</v>
      </c>
      <c r="AW10" s="27">
        <f>VALUE(AQ24)</f>
        <v>2.9207612238229785</v>
      </c>
      <c r="AX10" s="27">
        <f>VALUE(AR24)</f>
        <v>29.681249193444316</v>
      </c>
      <c r="AY10" s="27">
        <f>VALUE(AS24)</f>
        <v>52.458724941859359</v>
      </c>
      <c r="AZ10" s="28">
        <f>VALUE(AT24)</f>
        <v>8.3881791198864377</v>
      </c>
    </row>
    <row r="11" spans="1:52" x14ac:dyDescent="0.25">
      <c r="A11" s="18">
        <v>39995</v>
      </c>
      <c r="B11" s="19" t="s">
        <v>62</v>
      </c>
      <c r="C11" s="20">
        <v>0</v>
      </c>
      <c r="D11" s="5">
        <v>3.89</v>
      </c>
      <c r="E11" s="5">
        <v>10.97</v>
      </c>
      <c r="F11" s="20">
        <v>0</v>
      </c>
      <c r="G11" s="20">
        <v>0</v>
      </c>
      <c r="H11" s="5">
        <v>6.07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47" t="s">
        <v>62</v>
      </c>
      <c r="AK11" s="98">
        <v>39995</v>
      </c>
      <c r="AL11" s="99">
        <f t="shared" si="0"/>
        <v>20.93</v>
      </c>
      <c r="AM11" s="99">
        <f t="shared" si="1"/>
        <v>0</v>
      </c>
      <c r="AN11" s="99">
        <f t="shared" si="2"/>
        <v>0</v>
      </c>
      <c r="AO11" s="99">
        <f t="shared" si="3"/>
        <v>0</v>
      </c>
      <c r="AP11" s="202"/>
      <c r="AQ11" s="203"/>
      <c r="AR11" s="203"/>
      <c r="AS11" s="205"/>
      <c r="AT11" s="205"/>
      <c r="AU11" s="1"/>
      <c r="AV11" s="26">
        <v>2015</v>
      </c>
      <c r="AW11" s="27">
        <f>VALUE(AQ26)</f>
        <v>1169.5299999999995</v>
      </c>
      <c r="AX11" s="27">
        <f>VALUE(AR26)</f>
        <v>100.29999999999998</v>
      </c>
      <c r="AY11" s="27">
        <f>VALUE(AS26)</f>
        <v>90.167000000000016</v>
      </c>
      <c r="AZ11" s="28">
        <f>VALUE(AT26)</f>
        <v>163.2877</v>
      </c>
    </row>
    <row r="12" spans="1:52" x14ac:dyDescent="0.25">
      <c r="A12" s="18">
        <v>40026</v>
      </c>
      <c r="B12" s="19" t="s">
        <v>62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47" t="s">
        <v>62</v>
      </c>
      <c r="AK12" s="98">
        <v>40026</v>
      </c>
      <c r="AL12" s="99">
        <f t="shared" si="0"/>
        <v>0</v>
      </c>
      <c r="AM12" s="99">
        <f t="shared" si="1"/>
        <v>0</v>
      </c>
      <c r="AN12" s="99">
        <f t="shared" si="2"/>
        <v>0</v>
      </c>
      <c r="AO12" s="99">
        <f t="shared" si="3"/>
        <v>0</v>
      </c>
      <c r="AP12" s="202"/>
      <c r="AQ12" s="203"/>
      <c r="AR12" s="203"/>
      <c r="AS12" s="205"/>
      <c r="AT12" s="205"/>
      <c r="AU12" s="1"/>
      <c r="AV12" s="26">
        <v>2016</v>
      </c>
      <c r="AW12" s="27">
        <f>VALUE(AQ29)</f>
        <v>35.259608696966922</v>
      </c>
      <c r="AX12" s="27">
        <f>VALUE(AR29)</f>
        <v>430.43333635731324</v>
      </c>
      <c r="AY12" s="27">
        <f>VALUE(AS29)</f>
        <v>120.48941304545038</v>
      </c>
      <c r="AZ12" s="28">
        <f>VALUE(AT29)</f>
        <v>8.3159454473978585</v>
      </c>
    </row>
    <row r="13" spans="1:52" x14ac:dyDescent="0.25">
      <c r="A13" s="18">
        <v>40087</v>
      </c>
      <c r="B13" s="19" t="s">
        <v>62</v>
      </c>
      <c r="C13" s="20">
        <v>0</v>
      </c>
      <c r="D13" s="5">
        <v>1.86</v>
      </c>
      <c r="E13" s="5">
        <v>7.76</v>
      </c>
      <c r="F13" s="20">
        <v>0</v>
      </c>
      <c r="G13" s="20">
        <v>0</v>
      </c>
      <c r="H13" s="5">
        <v>3.29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39">
        <v>63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47" t="s">
        <v>62</v>
      </c>
      <c r="AK13" s="98">
        <v>40087</v>
      </c>
      <c r="AL13" s="99">
        <f t="shared" si="0"/>
        <v>12.91</v>
      </c>
      <c r="AM13" s="99">
        <f t="shared" si="1"/>
        <v>0</v>
      </c>
      <c r="AN13" s="99">
        <f t="shared" si="2"/>
        <v>63</v>
      </c>
      <c r="AO13" s="99">
        <f t="shared" si="3"/>
        <v>0</v>
      </c>
      <c r="AP13" s="202"/>
      <c r="AQ13" s="203"/>
      <c r="AR13" s="203"/>
      <c r="AS13" s="205"/>
      <c r="AT13" s="205"/>
      <c r="AU13" s="1"/>
      <c r="AV13" s="26">
        <v>2017</v>
      </c>
      <c r="AW13" s="27">
        <f>VALUE(AQ32)</f>
        <v>139.6</v>
      </c>
      <c r="AX13" s="27">
        <f>VALUE(AR32)</f>
        <v>318.10000000000002</v>
      </c>
      <c r="AY13" s="27">
        <f>VALUE(AS32)</f>
        <v>199.39999999999998</v>
      </c>
      <c r="AZ13" s="28">
        <f>VALUE(AT32)</f>
        <v>0</v>
      </c>
    </row>
    <row r="14" spans="1:52" ht="15.75" thickBot="1" x14ac:dyDescent="0.3">
      <c r="A14" s="18">
        <v>40148</v>
      </c>
      <c r="B14" s="19" t="s">
        <v>62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49" t="s">
        <v>62</v>
      </c>
      <c r="AK14" s="96">
        <v>40148</v>
      </c>
      <c r="AL14" s="97">
        <f t="shared" si="0"/>
        <v>0</v>
      </c>
      <c r="AM14" s="97">
        <f t="shared" si="1"/>
        <v>0</v>
      </c>
      <c r="AN14" s="97">
        <f t="shared" si="2"/>
        <v>0</v>
      </c>
      <c r="AO14" s="97">
        <f t="shared" si="3"/>
        <v>0</v>
      </c>
      <c r="AP14" s="202"/>
      <c r="AQ14" s="203"/>
      <c r="AR14" s="203"/>
      <c r="AS14" s="206"/>
      <c r="AT14" s="206"/>
      <c r="AU14" s="1"/>
      <c r="AV14" s="26">
        <v>2018</v>
      </c>
      <c r="AW14" s="27">
        <f>VALUE(AQ35)</f>
        <v>49.1</v>
      </c>
      <c r="AX14" s="27">
        <f>VALUE(AR35)</f>
        <v>91.9</v>
      </c>
      <c r="AY14" s="27">
        <f>VALUE(AS35)</f>
        <v>186.3</v>
      </c>
      <c r="AZ14" s="28">
        <f>VALUE(AT35)</f>
        <v>0</v>
      </c>
    </row>
    <row r="15" spans="1:52" x14ac:dyDescent="0.25">
      <c r="A15" s="18">
        <v>40210</v>
      </c>
      <c r="B15" s="19" t="s">
        <v>62</v>
      </c>
      <c r="C15" s="39">
        <v>219.36</v>
      </c>
      <c r="D15" s="39">
        <v>6.33</v>
      </c>
      <c r="E15" s="39">
        <v>3.02</v>
      </c>
      <c r="F15" s="20">
        <v>0</v>
      </c>
      <c r="G15" s="20">
        <v>0</v>
      </c>
      <c r="H15" s="39">
        <v>1.0900000000000001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2" t="s">
        <v>62</v>
      </c>
      <c r="AK15" s="95">
        <v>40210</v>
      </c>
      <c r="AL15" s="24">
        <f t="shared" si="0"/>
        <v>229.80000000000004</v>
      </c>
      <c r="AM15" s="24">
        <f t="shared" si="1"/>
        <v>0</v>
      </c>
      <c r="AN15" s="24">
        <f t="shared" si="2"/>
        <v>0</v>
      </c>
      <c r="AO15" s="24">
        <f t="shared" si="3"/>
        <v>0</v>
      </c>
      <c r="AP15" s="208">
        <v>2010</v>
      </c>
      <c r="AQ15" s="204">
        <f>SUM(AL15:AL18)</f>
        <v>243.48000000000005</v>
      </c>
      <c r="AR15" s="204">
        <f>SUM(AM15:AM18)</f>
        <v>0</v>
      </c>
      <c r="AS15" s="204">
        <f>SUM(AN15:AN18)</f>
        <v>0</v>
      </c>
      <c r="AT15" s="204">
        <f>SUM(AO15:AO18)</f>
        <v>0</v>
      </c>
      <c r="AU15" s="1"/>
      <c r="AV15" s="26">
        <v>2019</v>
      </c>
      <c r="AW15" s="27">
        <f>VALUE(AQ38)</f>
        <v>107.43297803617571</v>
      </c>
      <c r="AX15" s="27">
        <f>VALUE(AR38)</f>
        <v>0</v>
      </c>
      <c r="AY15" s="27">
        <f>VALUE(AS38)</f>
        <v>146.16137596899225</v>
      </c>
      <c r="AZ15" s="28">
        <f>VALUE(AT38)</f>
        <v>0</v>
      </c>
    </row>
    <row r="16" spans="1:52" x14ac:dyDescent="0.25">
      <c r="A16" s="18">
        <v>40269</v>
      </c>
      <c r="B16" s="19" t="s">
        <v>62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47" t="s">
        <v>62</v>
      </c>
      <c r="AK16" s="98">
        <v>40269</v>
      </c>
      <c r="AL16" s="99">
        <f t="shared" si="0"/>
        <v>0</v>
      </c>
      <c r="AM16" s="99">
        <f t="shared" si="1"/>
        <v>0</v>
      </c>
      <c r="AN16" s="99">
        <f t="shared" si="2"/>
        <v>0</v>
      </c>
      <c r="AO16" s="99">
        <f t="shared" si="3"/>
        <v>0</v>
      </c>
      <c r="AP16" s="209"/>
      <c r="AQ16" s="205"/>
      <c r="AR16" s="205"/>
      <c r="AS16" s="205"/>
      <c r="AT16" s="205"/>
      <c r="AU16" s="1"/>
      <c r="AV16" s="26">
        <v>2021</v>
      </c>
      <c r="AW16" s="27">
        <f>VALUE(AQ41)</f>
        <v>64</v>
      </c>
      <c r="AX16" s="27">
        <f>VALUE(AR41)</f>
        <v>248</v>
      </c>
      <c r="AY16" s="27">
        <f>VALUE(AS41)</f>
        <v>166.69799999999998</v>
      </c>
      <c r="AZ16" s="28">
        <f>VALUE(AT41)</f>
        <v>11.998799999999999</v>
      </c>
    </row>
    <row r="17" spans="1:52" ht="15.75" thickBot="1" x14ac:dyDescent="0.3">
      <c r="A17" s="18">
        <v>40330</v>
      </c>
      <c r="B17" s="19" t="s">
        <v>62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47" t="s">
        <v>62</v>
      </c>
      <c r="AK17" s="98">
        <v>40330</v>
      </c>
      <c r="AL17" s="99">
        <f t="shared" si="0"/>
        <v>0</v>
      </c>
      <c r="AM17" s="99">
        <f t="shared" si="1"/>
        <v>0</v>
      </c>
      <c r="AN17" s="99">
        <f t="shared" si="2"/>
        <v>0</v>
      </c>
      <c r="AO17" s="99">
        <f t="shared" si="3"/>
        <v>0</v>
      </c>
      <c r="AP17" s="209"/>
      <c r="AQ17" s="205"/>
      <c r="AR17" s="205"/>
      <c r="AS17" s="205"/>
      <c r="AT17" s="205"/>
      <c r="AU17" s="1"/>
      <c r="AV17" s="41">
        <v>2022</v>
      </c>
      <c r="AW17" s="42">
        <f>VALUE(AQ46)</f>
        <v>33</v>
      </c>
      <c r="AX17" s="42">
        <f>VALUE(AR46)</f>
        <v>0</v>
      </c>
      <c r="AY17" s="42">
        <f>VALUE(AS46)</f>
        <v>0</v>
      </c>
      <c r="AZ17" s="43">
        <f>VALUE(AT46)</f>
        <v>4</v>
      </c>
    </row>
    <row r="18" spans="1:52" ht="15.75" thickBot="1" x14ac:dyDescent="0.3">
      <c r="A18" s="18">
        <v>40452</v>
      </c>
      <c r="B18" s="19" t="s">
        <v>62</v>
      </c>
      <c r="C18" s="39">
        <v>3.82</v>
      </c>
      <c r="D18" s="39">
        <v>1.41</v>
      </c>
      <c r="E18" s="39">
        <v>2.86</v>
      </c>
      <c r="F18" s="39">
        <v>0.81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39">
        <v>4.78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49" t="s">
        <v>62</v>
      </c>
      <c r="AK18" s="96">
        <v>40452</v>
      </c>
      <c r="AL18" s="97">
        <f t="shared" si="0"/>
        <v>13.68</v>
      </c>
      <c r="AM18" s="97">
        <f t="shared" si="1"/>
        <v>0</v>
      </c>
      <c r="AN18" s="97">
        <f t="shared" si="2"/>
        <v>0</v>
      </c>
      <c r="AO18" s="97">
        <f t="shared" si="3"/>
        <v>0</v>
      </c>
      <c r="AP18" s="207"/>
      <c r="AQ18" s="206"/>
      <c r="AR18" s="206"/>
      <c r="AS18" s="206"/>
      <c r="AT18" s="206"/>
      <c r="AU18" s="1"/>
      <c r="AV18" s="1"/>
      <c r="AW18" s="1"/>
      <c r="AX18" s="1"/>
      <c r="AY18" s="1"/>
    </row>
    <row r="19" spans="1:52" x14ac:dyDescent="0.25">
      <c r="A19" s="18">
        <v>40544</v>
      </c>
      <c r="B19" s="19" t="s">
        <v>62</v>
      </c>
      <c r="C19" s="20">
        <v>0</v>
      </c>
      <c r="D19" s="39">
        <v>67.31</v>
      </c>
      <c r="E19" s="39">
        <v>3.96</v>
      </c>
      <c r="F19" s="20">
        <v>0</v>
      </c>
      <c r="G19" s="20">
        <v>0</v>
      </c>
      <c r="H19" s="39">
        <v>0.6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2" t="s">
        <v>62</v>
      </c>
      <c r="AK19" s="95">
        <v>40544</v>
      </c>
      <c r="AL19" s="24">
        <f t="shared" si="0"/>
        <v>71.86999999999999</v>
      </c>
      <c r="AM19" s="24">
        <f t="shared" si="1"/>
        <v>0</v>
      </c>
      <c r="AN19" s="24">
        <f t="shared" si="2"/>
        <v>0</v>
      </c>
      <c r="AO19" s="24">
        <f t="shared" si="3"/>
        <v>0</v>
      </c>
      <c r="AP19" s="208">
        <v>2011</v>
      </c>
      <c r="AQ19" s="204">
        <f>SUM(AL19:AL21)</f>
        <v>90.69</v>
      </c>
      <c r="AR19" s="204">
        <f>SUM(AM19:AM21)</f>
        <v>0</v>
      </c>
      <c r="AS19" s="204">
        <f>SUM(AN19:AN21)</f>
        <v>0</v>
      </c>
      <c r="AT19" s="204">
        <f>SUM(AO19:AO21)</f>
        <v>0</v>
      </c>
      <c r="AU19" s="1"/>
      <c r="AV19" s="1"/>
      <c r="AW19" s="1"/>
      <c r="AX19" s="1"/>
      <c r="AY19" s="1"/>
    </row>
    <row r="20" spans="1:52" x14ac:dyDescent="0.25">
      <c r="A20" s="18">
        <v>40634</v>
      </c>
      <c r="B20" s="19" t="s">
        <v>62</v>
      </c>
      <c r="C20" s="20">
        <v>0</v>
      </c>
      <c r="D20" s="39">
        <v>1.96</v>
      </c>
      <c r="E20" s="39">
        <v>14.66</v>
      </c>
      <c r="F20" s="39">
        <v>2.2000000000000002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47" t="s">
        <v>62</v>
      </c>
      <c r="AK20" s="98">
        <v>40634</v>
      </c>
      <c r="AL20" s="99">
        <f t="shared" si="0"/>
        <v>18.82</v>
      </c>
      <c r="AM20" s="99">
        <f t="shared" si="1"/>
        <v>0</v>
      </c>
      <c r="AN20" s="99">
        <f t="shared" si="2"/>
        <v>0</v>
      </c>
      <c r="AO20" s="99">
        <f t="shared" si="3"/>
        <v>0</v>
      </c>
      <c r="AP20" s="209"/>
      <c r="AQ20" s="205"/>
      <c r="AR20" s="205"/>
      <c r="AS20" s="205"/>
      <c r="AT20" s="205"/>
      <c r="AU20" s="1"/>
      <c r="AV20" s="1"/>
      <c r="AW20" s="1"/>
      <c r="AX20" s="1"/>
      <c r="AY20" s="1"/>
    </row>
    <row r="21" spans="1:52" ht="15.75" thickBot="1" x14ac:dyDescent="0.3">
      <c r="A21" s="18">
        <v>40756</v>
      </c>
      <c r="B21" s="19" t="s">
        <v>62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49" t="s">
        <v>62</v>
      </c>
      <c r="AK21" s="96">
        <v>40756</v>
      </c>
      <c r="AL21" s="97">
        <f t="shared" si="0"/>
        <v>0</v>
      </c>
      <c r="AM21" s="97">
        <f t="shared" si="1"/>
        <v>0</v>
      </c>
      <c r="AN21" s="97">
        <f t="shared" si="2"/>
        <v>0</v>
      </c>
      <c r="AO21" s="97">
        <f t="shared" si="3"/>
        <v>0</v>
      </c>
      <c r="AP21" s="207"/>
      <c r="AQ21" s="206"/>
      <c r="AR21" s="206"/>
      <c r="AS21" s="206"/>
      <c r="AT21" s="206"/>
      <c r="AU21" s="1"/>
      <c r="AV21" s="1"/>
      <c r="AW21" s="1"/>
      <c r="AX21" s="1"/>
      <c r="AY21" s="1"/>
    </row>
    <row r="22" spans="1:52" x14ac:dyDescent="0.25">
      <c r="A22" s="18">
        <v>41334</v>
      </c>
      <c r="B22" s="19" t="s">
        <v>62</v>
      </c>
      <c r="C22" s="39">
        <v>186.72777757569142</v>
      </c>
      <c r="D22" s="39">
        <v>12.276745116583609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39">
        <v>5.0016368993488776</v>
      </c>
      <c r="O22" s="39">
        <v>8.4876262534405189</v>
      </c>
      <c r="P22" s="20">
        <v>0</v>
      </c>
      <c r="Q22" s="20">
        <v>0</v>
      </c>
      <c r="R22" s="144">
        <v>5.4563311629260483</v>
      </c>
      <c r="S22" s="20">
        <v>0</v>
      </c>
      <c r="T22" s="20">
        <v>0</v>
      </c>
      <c r="U22" s="39">
        <v>7.7298024808119017</v>
      </c>
      <c r="V22" s="20">
        <v>0</v>
      </c>
      <c r="W22" s="20">
        <v>0</v>
      </c>
      <c r="X22" s="20">
        <v>0</v>
      </c>
      <c r="Y22" s="20">
        <v>0</v>
      </c>
      <c r="Z22" s="39">
        <v>4.8500721448231543</v>
      </c>
      <c r="AA22" s="39">
        <v>6.668849199131837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2" t="s">
        <v>62</v>
      </c>
      <c r="AK22" s="95">
        <v>41334</v>
      </c>
      <c r="AL22" s="24">
        <f t="shared" si="0"/>
        <v>199.00452269227503</v>
      </c>
      <c r="AM22" s="24">
        <f t="shared" si="1"/>
        <v>27.736350078207415</v>
      </c>
      <c r="AN22" s="24">
        <f t="shared" si="2"/>
        <v>10.457968062274926</v>
      </c>
      <c r="AO22" s="24">
        <f t="shared" si="3"/>
        <v>0</v>
      </c>
      <c r="AP22" s="208">
        <v>2013</v>
      </c>
      <c r="AQ22" s="204">
        <f>SUM(AL22:AL23)</f>
        <v>1809.9943500144809</v>
      </c>
      <c r="AR22" s="204">
        <f>SUM(AM22:AM23)</f>
        <v>99.369587900557008</v>
      </c>
      <c r="AS22" s="204">
        <f>SUM(AN22:AN23)</f>
        <v>58.592471784171209</v>
      </c>
      <c r="AT22" s="204">
        <f>SUM(AO22:AO23)</f>
        <v>0</v>
      </c>
      <c r="AU22" s="1"/>
      <c r="AV22" s="1"/>
      <c r="AW22" s="1"/>
      <c r="AX22" s="1"/>
      <c r="AY22" s="1"/>
    </row>
    <row r="23" spans="1:52" ht="15.75" thickBot="1" x14ac:dyDescent="0.3">
      <c r="A23" s="18">
        <v>41548</v>
      </c>
      <c r="B23" s="19" t="s">
        <v>62</v>
      </c>
      <c r="C23" s="44">
        <v>1391.3524658510335</v>
      </c>
      <c r="D23" s="39">
        <v>177.37754127438947</v>
      </c>
      <c r="E23" s="39">
        <v>13.644426251876112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39">
        <v>9.0962841679174087</v>
      </c>
      <c r="M23" s="39">
        <v>18.761086096329652</v>
      </c>
      <c r="N23" s="39">
        <v>32.595018268370708</v>
      </c>
      <c r="O23" s="39">
        <v>12.128378890556542</v>
      </c>
      <c r="P23" s="39">
        <v>0.75802368065978387</v>
      </c>
      <c r="Q23" s="39">
        <v>5.3061657646184885</v>
      </c>
      <c r="R23" s="39">
        <v>14.781461772865788</v>
      </c>
      <c r="S23" s="39">
        <v>0.75802368065978387</v>
      </c>
      <c r="T23" s="20">
        <v>0</v>
      </c>
      <c r="U23" s="39">
        <v>30.699959066721249</v>
      </c>
      <c r="V23" s="20">
        <v>0</v>
      </c>
      <c r="W23" s="20">
        <v>0</v>
      </c>
      <c r="X23" s="20">
        <v>0</v>
      </c>
      <c r="Y23" s="20">
        <v>0</v>
      </c>
      <c r="Z23" s="39">
        <v>6.8222131259380552</v>
      </c>
      <c r="AA23" s="39">
        <v>16.676520974515249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49" t="s">
        <v>62</v>
      </c>
      <c r="AK23" s="96">
        <v>41548</v>
      </c>
      <c r="AL23" s="97">
        <f t="shared" si="0"/>
        <v>1610.9898273222059</v>
      </c>
      <c r="AM23" s="97">
        <f t="shared" si="1"/>
        <v>71.633237822349585</v>
      </c>
      <c r="AN23" s="97">
        <f t="shared" si="2"/>
        <v>48.13450372189628</v>
      </c>
      <c r="AO23" s="97">
        <f t="shared" si="3"/>
        <v>0</v>
      </c>
      <c r="AP23" s="207"/>
      <c r="AQ23" s="206"/>
      <c r="AR23" s="206"/>
      <c r="AS23" s="206"/>
      <c r="AT23" s="206"/>
      <c r="AU23" s="1"/>
      <c r="AV23" s="1"/>
      <c r="AW23" s="1"/>
      <c r="AX23" s="1"/>
      <c r="AY23" s="1"/>
    </row>
    <row r="24" spans="1:52" x14ac:dyDescent="0.25">
      <c r="A24" s="18">
        <v>41852</v>
      </c>
      <c r="B24" s="19" t="s">
        <v>62</v>
      </c>
      <c r="C24" s="20">
        <v>0</v>
      </c>
      <c r="D24" s="39">
        <v>1.9357336430507164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39">
        <v>13.550135501355012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39">
        <v>26.132404181184668</v>
      </c>
      <c r="Y24" s="20">
        <v>0</v>
      </c>
      <c r="Z24" s="20">
        <v>0</v>
      </c>
      <c r="AA24" s="39">
        <v>3.5488450122596462</v>
      </c>
      <c r="AB24" s="20">
        <v>0</v>
      </c>
      <c r="AC24" s="20">
        <v>0</v>
      </c>
      <c r="AD24" s="20">
        <v>0</v>
      </c>
      <c r="AE24" s="20">
        <v>0</v>
      </c>
      <c r="AF24" s="39">
        <v>8.3881791198864377</v>
      </c>
      <c r="AG24" s="20">
        <v>0</v>
      </c>
      <c r="AH24" s="20">
        <v>0</v>
      </c>
      <c r="AI24" s="20">
        <v>0</v>
      </c>
      <c r="AJ24" s="22" t="s">
        <v>62</v>
      </c>
      <c r="AK24" s="95">
        <v>41852</v>
      </c>
      <c r="AL24" s="24">
        <f t="shared" si="0"/>
        <v>1.9357336430507164</v>
      </c>
      <c r="AM24" s="24">
        <f t="shared" si="1"/>
        <v>29.681249193444316</v>
      </c>
      <c r="AN24" s="24">
        <f t="shared" si="2"/>
        <v>13.550135501355012</v>
      </c>
      <c r="AO24" s="24">
        <f t="shared" si="3"/>
        <v>8.3881791198864377</v>
      </c>
      <c r="AP24" s="208">
        <v>2014</v>
      </c>
      <c r="AQ24" s="204">
        <f>SUM(AL24:AL25)</f>
        <v>2.9207612238229785</v>
      </c>
      <c r="AR24" s="204">
        <f>SUM(AM24:AM25)</f>
        <v>29.681249193444316</v>
      </c>
      <c r="AS24" s="204">
        <f>SUM(AN24:AN25)</f>
        <v>52.458724941859359</v>
      </c>
      <c r="AT24" s="204">
        <f>SUM(AO24:AO25)</f>
        <v>8.3881791198864377</v>
      </c>
      <c r="AU24" s="1"/>
      <c r="AV24" s="1"/>
      <c r="AW24" s="1"/>
      <c r="AX24" s="1"/>
      <c r="AY24" s="1"/>
    </row>
    <row r="25" spans="1:52" ht="15.75" thickBot="1" x14ac:dyDescent="0.3">
      <c r="A25" s="18">
        <v>41883</v>
      </c>
      <c r="B25" s="19" t="s">
        <v>62</v>
      </c>
      <c r="C25" s="20">
        <v>0</v>
      </c>
      <c r="D25" s="39">
        <v>0.98502758077226193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9">
        <v>32.505910165484643</v>
      </c>
      <c r="O25" s="20">
        <v>0</v>
      </c>
      <c r="P25" s="20">
        <v>0</v>
      </c>
      <c r="Q25" s="20">
        <v>0</v>
      </c>
      <c r="R25" s="39">
        <v>6.4026792750197021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49" t="s">
        <v>62</v>
      </c>
      <c r="AK25" s="96">
        <v>41883</v>
      </c>
      <c r="AL25" s="97">
        <f t="shared" si="0"/>
        <v>0.98502758077226193</v>
      </c>
      <c r="AM25" s="97">
        <f t="shared" si="1"/>
        <v>0</v>
      </c>
      <c r="AN25" s="97">
        <f t="shared" si="2"/>
        <v>38.908589440504343</v>
      </c>
      <c r="AO25" s="97">
        <f t="shared" si="3"/>
        <v>0</v>
      </c>
      <c r="AP25" s="207"/>
      <c r="AQ25" s="206"/>
      <c r="AR25" s="206"/>
      <c r="AS25" s="206"/>
      <c r="AT25" s="206"/>
      <c r="AU25" s="1"/>
      <c r="AV25" s="1"/>
      <c r="AW25" s="1"/>
      <c r="AX25" s="1"/>
      <c r="AY25" s="1"/>
    </row>
    <row r="26" spans="1:52" x14ac:dyDescent="0.25">
      <c r="A26" s="18">
        <v>42036</v>
      </c>
      <c r="B26" s="19" t="s">
        <v>62</v>
      </c>
      <c r="C26" s="44">
        <v>1002.3</v>
      </c>
      <c r="D26" s="39">
        <v>121.1</v>
      </c>
      <c r="E26" s="39">
        <v>14.1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39">
        <v>3.5</v>
      </c>
      <c r="M26" s="20">
        <v>0</v>
      </c>
      <c r="N26" s="39">
        <v>38.6</v>
      </c>
      <c r="O26" s="20">
        <v>0</v>
      </c>
      <c r="P26" s="20">
        <v>0</v>
      </c>
      <c r="Q26" s="20">
        <v>0</v>
      </c>
      <c r="R26" s="39">
        <v>33.700000000000003</v>
      </c>
      <c r="S26" s="20">
        <v>0</v>
      </c>
      <c r="T26" s="20">
        <v>0</v>
      </c>
      <c r="U26" s="20">
        <v>0</v>
      </c>
      <c r="V26" s="20">
        <v>0</v>
      </c>
      <c r="W26" s="39">
        <v>9.6</v>
      </c>
      <c r="X26" s="39">
        <v>77.599999999999994</v>
      </c>
      <c r="Y26" s="20">
        <v>0</v>
      </c>
      <c r="Z26" s="20">
        <v>0</v>
      </c>
      <c r="AA26" s="39">
        <v>9.6</v>
      </c>
      <c r="AB26" s="20">
        <v>0</v>
      </c>
      <c r="AC26" s="39">
        <v>3.5</v>
      </c>
      <c r="AD26" s="20">
        <v>0</v>
      </c>
      <c r="AE26" s="39">
        <v>35.700000000000003</v>
      </c>
      <c r="AF26" s="39">
        <v>126.3</v>
      </c>
      <c r="AG26" s="20">
        <v>0</v>
      </c>
      <c r="AH26" s="5">
        <v>9.6</v>
      </c>
      <c r="AI26" s="5">
        <v>15.1</v>
      </c>
      <c r="AJ26" s="22" t="s">
        <v>62</v>
      </c>
      <c r="AK26" s="95">
        <v>42036</v>
      </c>
      <c r="AL26" s="24">
        <f t="shared" si="0"/>
        <v>1165.6999999999996</v>
      </c>
      <c r="AM26" s="24">
        <f t="shared" si="1"/>
        <v>100.29999999999998</v>
      </c>
      <c r="AN26" s="24">
        <f t="shared" si="2"/>
        <v>72.300000000000011</v>
      </c>
      <c r="AO26" s="24">
        <f t="shared" si="3"/>
        <v>162</v>
      </c>
      <c r="AP26" s="202">
        <v>2015</v>
      </c>
      <c r="AQ26" s="203">
        <f>SUM(AL26:AL28)</f>
        <v>1169.5299999999995</v>
      </c>
      <c r="AR26" s="203">
        <f>SUM(AM26:AM28)</f>
        <v>100.29999999999998</v>
      </c>
      <c r="AS26" s="203">
        <f>SUM(AN26:AN28)</f>
        <v>90.167000000000016</v>
      </c>
      <c r="AT26" s="203">
        <f>SUM(AO26:AO28)</f>
        <v>163.2877</v>
      </c>
      <c r="AU26" s="1"/>
      <c r="AV26" s="1"/>
      <c r="AW26" s="1"/>
      <c r="AX26" s="1"/>
      <c r="AY26" s="1"/>
    </row>
    <row r="27" spans="1:52" x14ac:dyDescent="0.25">
      <c r="A27" s="18">
        <v>42156</v>
      </c>
      <c r="B27" s="19" t="s">
        <v>62</v>
      </c>
      <c r="C27" s="20">
        <v>0</v>
      </c>
      <c r="D27" s="20">
        <v>0</v>
      </c>
      <c r="E27" s="39">
        <v>3.83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39">
        <v>17.867000000000001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39">
        <v>1.2877000000000001</v>
      </c>
      <c r="AF27" s="20">
        <v>0</v>
      </c>
      <c r="AG27" s="20">
        <v>0</v>
      </c>
      <c r="AH27" s="20">
        <v>0</v>
      </c>
      <c r="AI27" s="20">
        <v>0</v>
      </c>
      <c r="AJ27" s="47" t="s">
        <v>62</v>
      </c>
      <c r="AK27" s="98">
        <v>42156</v>
      </c>
      <c r="AL27" s="99">
        <f t="shared" si="0"/>
        <v>3.83</v>
      </c>
      <c r="AM27" s="99">
        <f t="shared" si="1"/>
        <v>0</v>
      </c>
      <c r="AN27" s="99">
        <f t="shared" si="2"/>
        <v>17.867000000000001</v>
      </c>
      <c r="AO27" s="99">
        <f t="shared" si="3"/>
        <v>1.2877000000000001</v>
      </c>
      <c r="AP27" s="202"/>
      <c r="AQ27" s="203"/>
      <c r="AR27" s="203"/>
      <c r="AS27" s="203"/>
      <c r="AT27" s="203"/>
      <c r="AU27" s="1"/>
      <c r="AV27" s="1"/>
      <c r="AW27" s="1"/>
      <c r="AX27" s="1"/>
      <c r="AY27" s="1"/>
    </row>
    <row r="28" spans="1:52" ht="15.75" thickBot="1" x14ac:dyDescent="0.3">
      <c r="A28" s="18">
        <v>42248</v>
      </c>
      <c r="B28" s="19" t="s">
        <v>62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49" t="s">
        <v>62</v>
      </c>
      <c r="AK28" s="96">
        <v>42248</v>
      </c>
      <c r="AL28" s="97">
        <f t="shared" si="0"/>
        <v>0</v>
      </c>
      <c r="AM28" s="97">
        <f t="shared" si="1"/>
        <v>0</v>
      </c>
      <c r="AN28" s="97">
        <f t="shared" si="2"/>
        <v>0</v>
      </c>
      <c r="AO28" s="97">
        <f t="shared" si="3"/>
        <v>0</v>
      </c>
      <c r="AP28" s="202"/>
      <c r="AQ28" s="203"/>
      <c r="AR28" s="203"/>
      <c r="AS28" s="203"/>
      <c r="AT28" s="203"/>
      <c r="AU28" s="1"/>
      <c r="AV28" s="1"/>
      <c r="AW28" s="1"/>
      <c r="AX28" s="1"/>
      <c r="AY28" s="1"/>
    </row>
    <row r="29" spans="1:52" x14ac:dyDescent="0.25">
      <c r="A29" s="18">
        <v>42401</v>
      </c>
      <c r="B29" s="19" t="s">
        <v>62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39">
        <v>28.6</v>
      </c>
      <c r="O29" s="20">
        <v>0</v>
      </c>
      <c r="P29" s="20">
        <v>0</v>
      </c>
      <c r="Q29" s="20">
        <v>0</v>
      </c>
      <c r="R29" s="39">
        <v>39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2" t="s">
        <v>62</v>
      </c>
      <c r="AK29" s="95">
        <v>42401</v>
      </c>
      <c r="AL29" s="24">
        <f t="shared" si="0"/>
        <v>0</v>
      </c>
      <c r="AM29" s="24">
        <f t="shared" si="1"/>
        <v>0</v>
      </c>
      <c r="AN29" s="24">
        <f t="shared" si="2"/>
        <v>67.599999999999994</v>
      </c>
      <c r="AO29" s="24">
        <f t="shared" si="3"/>
        <v>0</v>
      </c>
      <c r="AP29" s="202">
        <v>2016</v>
      </c>
      <c r="AQ29" s="203">
        <f>SUM(AL29:AL31)</f>
        <v>35.259608696966922</v>
      </c>
      <c r="AR29" s="203">
        <f>SUM(AM29:AM31)</f>
        <v>430.43333635731324</v>
      </c>
      <c r="AS29" s="203">
        <f>SUM(AN29:AN31)</f>
        <v>120.48941304545038</v>
      </c>
      <c r="AT29" s="203">
        <f>SUM(AO29:AO31)</f>
        <v>8.3159454473978585</v>
      </c>
      <c r="AU29" s="1"/>
      <c r="AV29" s="1"/>
      <c r="AW29" s="1"/>
      <c r="AX29" s="1"/>
      <c r="AY29" s="1"/>
    </row>
    <row r="30" spans="1:52" x14ac:dyDescent="0.25">
      <c r="A30" s="18">
        <v>42491</v>
      </c>
      <c r="B30" s="19" t="s">
        <v>62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47" t="s">
        <v>62</v>
      </c>
      <c r="AK30" s="98">
        <v>42491</v>
      </c>
      <c r="AL30" s="99">
        <f t="shared" si="0"/>
        <v>0</v>
      </c>
      <c r="AM30" s="99">
        <f t="shared" si="1"/>
        <v>0</v>
      </c>
      <c r="AN30" s="99">
        <f t="shared" si="2"/>
        <v>0</v>
      </c>
      <c r="AO30" s="99">
        <f t="shared" si="3"/>
        <v>0</v>
      </c>
      <c r="AP30" s="202"/>
      <c r="AQ30" s="203"/>
      <c r="AR30" s="203"/>
      <c r="AS30" s="203"/>
      <c r="AT30" s="203"/>
      <c r="AU30" s="1"/>
      <c r="AV30" s="1"/>
      <c r="AW30" s="1"/>
      <c r="AX30" s="1"/>
      <c r="AY30" s="1"/>
    </row>
    <row r="31" spans="1:52" ht="15.75" thickBot="1" x14ac:dyDescent="0.3">
      <c r="A31" s="18">
        <v>42583</v>
      </c>
      <c r="B31" s="19" t="s">
        <v>62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39">
        <v>17.297166530587546</v>
      </c>
      <c r="L31" s="20">
        <v>0</v>
      </c>
      <c r="M31" s="20">
        <v>0</v>
      </c>
      <c r="N31" s="39">
        <v>16.631890894795717</v>
      </c>
      <c r="O31" s="39">
        <v>27.941576703256811</v>
      </c>
      <c r="P31" s="39">
        <v>36.257522150654665</v>
      </c>
      <c r="Q31" s="39">
        <v>18.960355620067119</v>
      </c>
      <c r="R31" s="20">
        <v>0</v>
      </c>
      <c r="S31" s="39">
        <v>24.615198524297664</v>
      </c>
      <c r="T31" s="39">
        <v>10.644410172669259</v>
      </c>
      <c r="U31" s="39">
        <v>56.215791224409521</v>
      </c>
      <c r="V31" s="39">
        <v>39.916538147509719</v>
      </c>
      <c r="W31" s="39">
        <v>45.238743233844353</v>
      </c>
      <c r="X31" s="39">
        <v>34.594333061175092</v>
      </c>
      <c r="Y31" s="20">
        <v>0</v>
      </c>
      <c r="Z31" s="39">
        <v>39.583900329613805</v>
      </c>
      <c r="AA31" s="39">
        <v>54.219964317034034</v>
      </c>
      <c r="AB31" s="20">
        <v>0</v>
      </c>
      <c r="AC31" s="39">
        <v>58.211618131785009</v>
      </c>
      <c r="AD31" s="39">
        <v>38.253349058030153</v>
      </c>
      <c r="AE31" s="20">
        <v>0</v>
      </c>
      <c r="AF31" s="39">
        <v>8.3159454473978585</v>
      </c>
      <c r="AG31" s="20">
        <v>0</v>
      </c>
      <c r="AH31" s="20">
        <v>0</v>
      </c>
      <c r="AI31" s="20">
        <v>0</v>
      </c>
      <c r="AJ31" s="49" t="s">
        <v>62</v>
      </c>
      <c r="AK31" s="96">
        <v>42583</v>
      </c>
      <c r="AL31" s="97">
        <f t="shared" si="0"/>
        <v>35.259608696966922</v>
      </c>
      <c r="AM31" s="97">
        <f t="shared" si="1"/>
        <v>430.43333635731324</v>
      </c>
      <c r="AN31" s="97">
        <f t="shared" si="2"/>
        <v>52.889413045450382</v>
      </c>
      <c r="AO31" s="97">
        <f t="shared" si="3"/>
        <v>8.3159454473978585</v>
      </c>
      <c r="AP31" s="202"/>
      <c r="AQ31" s="203"/>
      <c r="AR31" s="203"/>
      <c r="AS31" s="203"/>
      <c r="AT31" s="203"/>
      <c r="AU31" s="1"/>
      <c r="AV31" s="1"/>
      <c r="AW31" s="1"/>
      <c r="AX31" s="1"/>
      <c r="AY31" s="1"/>
    </row>
    <row r="32" spans="1:52" x14ac:dyDescent="0.25">
      <c r="A32" s="18">
        <v>42736</v>
      </c>
      <c r="B32" s="19" t="s">
        <v>62</v>
      </c>
      <c r="C32" s="20">
        <v>0</v>
      </c>
      <c r="D32" s="39">
        <v>23.5</v>
      </c>
      <c r="E32" s="39">
        <v>12.6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39">
        <v>10.9</v>
      </c>
      <c r="L32" s="39">
        <v>9.3000000000000007</v>
      </c>
      <c r="M32" s="20">
        <v>0</v>
      </c>
      <c r="N32" s="20">
        <v>0</v>
      </c>
      <c r="O32" s="39">
        <v>20.5</v>
      </c>
      <c r="P32" s="20">
        <v>0</v>
      </c>
      <c r="Q32" s="20">
        <v>0</v>
      </c>
      <c r="R32" s="39">
        <v>31.8</v>
      </c>
      <c r="S32" s="39">
        <v>16.5</v>
      </c>
      <c r="T32" s="39">
        <v>6.3</v>
      </c>
      <c r="U32" s="20">
        <v>0</v>
      </c>
      <c r="V32" s="39">
        <v>24.2</v>
      </c>
      <c r="W32" s="39">
        <v>64.5</v>
      </c>
      <c r="X32" s="20">
        <v>0</v>
      </c>
      <c r="Y32" s="20">
        <v>0</v>
      </c>
      <c r="Z32" s="39">
        <v>26.8</v>
      </c>
      <c r="AA32" s="39">
        <v>34.1</v>
      </c>
      <c r="AB32" s="20">
        <v>0</v>
      </c>
      <c r="AC32" s="39">
        <v>35.4</v>
      </c>
      <c r="AD32" s="39">
        <v>22.5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2" t="s">
        <v>62</v>
      </c>
      <c r="AK32" s="95">
        <v>42736</v>
      </c>
      <c r="AL32" s="24">
        <f t="shared" si="0"/>
        <v>68.2</v>
      </c>
      <c r="AM32" s="24">
        <f t="shared" si="1"/>
        <v>238.9</v>
      </c>
      <c r="AN32" s="24">
        <f t="shared" si="2"/>
        <v>31.8</v>
      </c>
      <c r="AO32" s="24">
        <f t="shared" si="3"/>
        <v>0</v>
      </c>
      <c r="AP32" s="202">
        <v>2017</v>
      </c>
      <c r="AQ32" s="203">
        <f>SUM(AL32:AL34)</f>
        <v>139.6</v>
      </c>
      <c r="AR32" s="203">
        <f>SUM(AM32:AM34)</f>
        <v>318.10000000000002</v>
      </c>
      <c r="AS32" s="203">
        <f>SUM(AN32:AN34)</f>
        <v>199.39999999999998</v>
      </c>
      <c r="AT32" s="203">
        <f>SUM(AO32:AO34)</f>
        <v>0</v>
      </c>
      <c r="AU32" s="1"/>
      <c r="AV32" s="1"/>
      <c r="AW32" s="1"/>
      <c r="AX32" s="1"/>
      <c r="AY32" s="1"/>
    </row>
    <row r="33" spans="1:56" x14ac:dyDescent="0.25">
      <c r="A33" s="18">
        <v>42826</v>
      </c>
      <c r="B33" s="19" t="s">
        <v>62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39">
        <v>23.4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39">
        <v>34.6</v>
      </c>
      <c r="X33" s="20">
        <v>0</v>
      </c>
      <c r="Y33" s="20">
        <v>0</v>
      </c>
      <c r="Z33" s="20">
        <v>0</v>
      </c>
      <c r="AA33" s="39">
        <v>18.399999999999999</v>
      </c>
      <c r="AB33" s="39">
        <v>13</v>
      </c>
      <c r="AC33" s="39">
        <v>21.7</v>
      </c>
      <c r="AD33" s="20">
        <v>0</v>
      </c>
      <c r="AE33" s="20">
        <v>0</v>
      </c>
      <c r="AF33" s="20">
        <v>0</v>
      </c>
      <c r="AG33" s="39">
        <v>21.4</v>
      </c>
      <c r="AH33" s="39">
        <v>13.4</v>
      </c>
      <c r="AI33" s="20">
        <v>0</v>
      </c>
      <c r="AJ33" s="47" t="s">
        <v>62</v>
      </c>
      <c r="AK33" s="98">
        <v>42826</v>
      </c>
      <c r="AL33" s="99">
        <f t="shared" si="0"/>
        <v>47.8</v>
      </c>
      <c r="AM33" s="99">
        <f t="shared" si="1"/>
        <v>74.7</v>
      </c>
      <c r="AN33" s="99">
        <f t="shared" si="2"/>
        <v>23.4</v>
      </c>
      <c r="AO33" s="99">
        <f t="shared" si="3"/>
        <v>0</v>
      </c>
      <c r="AP33" s="202"/>
      <c r="AQ33" s="203"/>
      <c r="AR33" s="203"/>
      <c r="AS33" s="203"/>
      <c r="AT33" s="203"/>
      <c r="AU33" s="1"/>
      <c r="AV33" s="1"/>
      <c r="AW33" s="1"/>
      <c r="AX33" s="1"/>
      <c r="AY33" s="1"/>
    </row>
    <row r="34" spans="1:56" ht="15.75" thickBot="1" x14ac:dyDescent="0.3">
      <c r="A34" s="18">
        <v>42948</v>
      </c>
      <c r="B34" s="19" t="s">
        <v>62</v>
      </c>
      <c r="C34" s="20">
        <v>0</v>
      </c>
      <c r="D34" s="39">
        <v>10.1</v>
      </c>
      <c r="E34" s="39">
        <v>13.5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39">
        <v>4.5</v>
      </c>
      <c r="L34" s="20">
        <v>0</v>
      </c>
      <c r="M34" s="20">
        <v>0</v>
      </c>
      <c r="N34" s="39">
        <v>144.19999999999999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49" t="s">
        <v>62</v>
      </c>
      <c r="AK34" s="96">
        <v>42948</v>
      </c>
      <c r="AL34" s="97">
        <f t="shared" si="0"/>
        <v>23.6</v>
      </c>
      <c r="AM34" s="97">
        <f t="shared" si="1"/>
        <v>4.5</v>
      </c>
      <c r="AN34" s="97">
        <f t="shared" si="2"/>
        <v>144.19999999999999</v>
      </c>
      <c r="AO34" s="97">
        <f t="shared" si="3"/>
        <v>0</v>
      </c>
      <c r="AP34" s="201"/>
      <c r="AQ34" s="213"/>
      <c r="AR34" s="213"/>
      <c r="AS34" s="213"/>
      <c r="AT34" s="213"/>
      <c r="AU34" s="1"/>
      <c r="AV34" s="1"/>
      <c r="AW34" s="1"/>
      <c r="AX34" s="1"/>
      <c r="AY34" s="1"/>
    </row>
    <row r="35" spans="1:56" ht="15.75" thickBot="1" x14ac:dyDescent="0.3">
      <c r="A35" s="18">
        <v>43101</v>
      </c>
      <c r="B35" s="19" t="s">
        <v>62</v>
      </c>
      <c r="C35" s="20">
        <v>0</v>
      </c>
      <c r="D35" s="39">
        <v>6.9</v>
      </c>
      <c r="E35" s="39">
        <v>11.4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39">
        <v>35.4</v>
      </c>
      <c r="O35" s="20">
        <v>0</v>
      </c>
      <c r="P35" s="20">
        <v>0</v>
      </c>
      <c r="Q35" s="20">
        <v>0</v>
      </c>
      <c r="R35" s="39">
        <v>11.5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39">
        <v>79.2</v>
      </c>
      <c r="Y35" s="20">
        <v>0</v>
      </c>
      <c r="Z35" s="20">
        <v>0</v>
      </c>
      <c r="AA35" s="39">
        <v>9.6999999999999993</v>
      </c>
      <c r="AB35" s="39">
        <v>3.7</v>
      </c>
      <c r="AC35" s="39">
        <v>3</v>
      </c>
      <c r="AD35" s="20">
        <v>0</v>
      </c>
      <c r="AE35" s="20">
        <v>0</v>
      </c>
      <c r="AF35" s="20">
        <v>0</v>
      </c>
      <c r="AG35" s="20">
        <v>0</v>
      </c>
      <c r="AH35" s="39">
        <v>3.3</v>
      </c>
      <c r="AI35" s="20">
        <v>0</v>
      </c>
      <c r="AJ35" s="22" t="s">
        <v>62</v>
      </c>
      <c r="AK35" s="95">
        <v>43101</v>
      </c>
      <c r="AL35" s="24">
        <f t="shared" si="0"/>
        <v>25.3</v>
      </c>
      <c r="AM35" s="24">
        <f t="shared" si="1"/>
        <v>91.9</v>
      </c>
      <c r="AN35" s="24">
        <f t="shared" si="2"/>
        <v>46.9</v>
      </c>
      <c r="AO35" s="24">
        <f t="shared" si="3"/>
        <v>0</v>
      </c>
      <c r="AP35" s="202">
        <v>2018</v>
      </c>
      <c r="AQ35" s="203">
        <f>SUM(AL35:AL37)</f>
        <v>49.1</v>
      </c>
      <c r="AR35" s="203">
        <f>SUM(AM35:AM37)</f>
        <v>91.9</v>
      </c>
      <c r="AS35" s="203">
        <f>SUM(AN35:AN37)</f>
        <v>186.3</v>
      </c>
      <c r="AT35" s="203">
        <f>SUM(AO35:AO37)</f>
        <v>0</v>
      </c>
      <c r="AU35" s="1"/>
      <c r="AV35" s="210" t="s">
        <v>1</v>
      </c>
      <c r="AW35" s="211"/>
      <c r="AX35" s="211"/>
      <c r="AY35" s="211"/>
      <c r="AZ35" s="211"/>
      <c r="BA35" s="211"/>
      <c r="BB35" s="211"/>
      <c r="BC35" s="211"/>
      <c r="BD35" s="212"/>
    </row>
    <row r="36" spans="1:56" x14ac:dyDescent="0.25">
      <c r="A36" s="18">
        <v>43252</v>
      </c>
      <c r="B36" s="19" t="s">
        <v>62</v>
      </c>
      <c r="C36" s="20">
        <v>0</v>
      </c>
      <c r="D36" s="20">
        <v>0</v>
      </c>
      <c r="E36" s="39">
        <v>7.7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39">
        <v>25.5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47" t="s">
        <v>62</v>
      </c>
      <c r="AK36" s="98">
        <v>43252</v>
      </c>
      <c r="AL36" s="99">
        <f t="shared" si="0"/>
        <v>7.7</v>
      </c>
      <c r="AM36" s="99">
        <f t="shared" si="1"/>
        <v>0</v>
      </c>
      <c r="AN36" s="99">
        <f t="shared" si="2"/>
        <v>25.5</v>
      </c>
      <c r="AO36" s="99">
        <f t="shared" si="3"/>
        <v>0</v>
      </c>
      <c r="AP36" s="202"/>
      <c r="AQ36" s="203"/>
      <c r="AR36" s="203"/>
      <c r="AS36" s="203"/>
      <c r="AT36" s="203"/>
      <c r="AU36" s="1"/>
      <c r="AV36" s="210" t="s">
        <v>46</v>
      </c>
      <c r="AW36" s="211"/>
      <c r="AX36" s="211"/>
      <c r="AY36" s="211"/>
      <c r="AZ36" s="212"/>
      <c r="BA36" s="211" t="s">
        <v>47</v>
      </c>
      <c r="BB36" s="211"/>
      <c r="BC36" s="211"/>
      <c r="BD36" s="212"/>
    </row>
    <row r="37" spans="1:56" ht="15.75" thickBot="1" x14ac:dyDescent="0.3">
      <c r="A37" s="18">
        <v>43313</v>
      </c>
      <c r="B37" s="19" t="s">
        <v>62</v>
      </c>
      <c r="C37" s="39">
        <v>5.0999999999999996</v>
      </c>
      <c r="D37" s="39">
        <v>3</v>
      </c>
      <c r="E37" s="39">
        <v>8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39">
        <v>78.599999999999994</v>
      </c>
      <c r="O37" s="20">
        <v>0</v>
      </c>
      <c r="P37" s="20">
        <v>0</v>
      </c>
      <c r="Q37" s="20">
        <v>0</v>
      </c>
      <c r="R37" s="39">
        <v>35.299999999999997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49" t="s">
        <v>62</v>
      </c>
      <c r="AK37" s="96">
        <v>43313</v>
      </c>
      <c r="AL37" s="97">
        <f t="shared" si="0"/>
        <v>16.100000000000001</v>
      </c>
      <c r="AM37" s="97">
        <f t="shared" si="1"/>
        <v>0</v>
      </c>
      <c r="AN37" s="97">
        <f t="shared" si="2"/>
        <v>113.89999999999999</v>
      </c>
      <c r="AO37" s="97">
        <f t="shared" si="3"/>
        <v>0</v>
      </c>
      <c r="AP37" s="201"/>
      <c r="AQ37" s="213"/>
      <c r="AR37" s="213"/>
      <c r="AS37" s="213"/>
      <c r="AT37" s="213"/>
      <c r="AU37" s="1"/>
      <c r="AV37" s="26" t="s">
        <v>43</v>
      </c>
      <c r="AW37" s="1" t="s">
        <v>4</v>
      </c>
      <c r="AX37" s="1" t="s">
        <v>44</v>
      </c>
      <c r="AY37" s="1" t="s">
        <v>45</v>
      </c>
      <c r="AZ37" s="57" t="s">
        <v>7</v>
      </c>
      <c r="BA37" s="1" t="s">
        <v>4</v>
      </c>
      <c r="BB37" s="1" t="s">
        <v>44</v>
      </c>
      <c r="BC37" s="1" t="s">
        <v>45</v>
      </c>
      <c r="BD37" s="57" t="s">
        <v>7</v>
      </c>
    </row>
    <row r="38" spans="1:56" x14ac:dyDescent="0.25">
      <c r="A38" s="18">
        <v>43466</v>
      </c>
      <c r="B38" s="19" t="s">
        <v>62</v>
      </c>
      <c r="C38" s="20">
        <v>0</v>
      </c>
      <c r="D38" s="39">
        <v>25.492571059431526</v>
      </c>
      <c r="E38" s="39">
        <v>31.45187338501292</v>
      </c>
      <c r="F38" s="20">
        <v>0</v>
      </c>
      <c r="G38" s="20">
        <v>0</v>
      </c>
      <c r="H38" s="20">
        <v>0</v>
      </c>
      <c r="I38" s="20">
        <v>0</v>
      </c>
      <c r="J38" s="39">
        <v>18.871124031007753</v>
      </c>
      <c r="K38" s="20">
        <v>0</v>
      </c>
      <c r="L38" s="20">
        <v>0</v>
      </c>
      <c r="M38" s="39">
        <v>17.215762273901806</v>
      </c>
      <c r="N38" s="20">
        <v>0</v>
      </c>
      <c r="O38" s="20">
        <v>0</v>
      </c>
      <c r="P38" s="20">
        <v>0</v>
      </c>
      <c r="Q38" s="20">
        <v>0</v>
      </c>
      <c r="R38" s="39">
        <v>45.191375968992247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39">
        <v>14.401647286821706</v>
      </c>
      <c r="AI38" s="20">
        <v>0</v>
      </c>
      <c r="AJ38" s="22" t="s">
        <v>62</v>
      </c>
      <c r="AK38" s="95">
        <v>43466</v>
      </c>
      <c r="AL38" s="24">
        <f t="shared" si="0"/>
        <v>107.43297803617571</v>
      </c>
      <c r="AM38" s="24">
        <f t="shared" si="1"/>
        <v>0</v>
      </c>
      <c r="AN38" s="24">
        <f t="shared" si="2"/>
        <v>45.191375968992247</v>
      </c>
      <c r="AO38" s="24">
        <f t="shared" si="3"/>
        <v>0</v>
      </c>
      <c r="AP38" s="202">
        <v>2019</v>
      </c>
      <c r="AQ38" s="203">
        <f>SUM(AL38:AL40)</f>
        <v>107.43297803617571</v>
      </c>
      <c r="AR38" s="203">
        <f>SUM(AM38:AM40)</f>
        <v>0</v>
      </c>
      <c r="AS38" s="203">
        <f>SUM(AN38:AN40)</f>
        <v>146.16137596899225</v>
      </c>
      <c r="AT38" s="203">
        <f>SUM(AO38:AO40)</f>
        <v>0</v>
      </c>
      <c r="AU38" s="1"/>
      <c r="AV38" s="59">
        <v>2008</v>
      </c>
      <c r="AW38" s="60">
        <v>70.38</v>
      </c>
      <c r="AX38" s="60">
        <v>4.3999999999999995</v>
      </c>
      <c r="AY38" s="60">
        <v>0</v>
      </c>
      <c r="AZ38" s="61">
        <v>0</v>
      </c>
      <c r="BA38" s="62">
        <v>67.099999999999994</v>
      </c>
      <c r="BB38" s="60">
        <v>0</v>
      </c>
      <c r="BC38" s="60">
        <v>0</v>
      </c>
      <c r="BD38" s="61">
        <v>0</v>
      </c>
    </row>
    <row r="39" spans="1:56" x14ac:dyDescent="0.25">
      <c r="A39" s="18">
        <v>43617</v>
      </c>
      <c r="B39" s="19" t="s">
        <v>62</v>
      </c>
      <c r="C39" s="63"/>
      <c r="D39" s="132"/>
      <c r="E39" s="132"/>
      <c r="F39" s="63"/>
      <c r="G39" s="63"/>
      <c r="H39" s="63"/>
      <c r="I39" s="63"/>
      <c r="J39" s="132"/>
      <c r="K39" s="63"/>
      <c r="L39" s="63"/>
      <c r="M39" s="132"/>
      <c r="N39" s="63"/>
      <c r="O39" s="63"/>
      <c r="P39" s="63"/>
      <c r="Q39" s="63"/>
      <c r="R39" s="132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132"/>
      <c r="AI39" s="63"/>
      <c r="AJ39" s="47" t="s">
        <v>62</v>
      </c>
      <c r="AK39" s="98">
        <v>43617</v>
      </c>
      <c r="AL39" s="154"/>
      <c r="AM39" s="154"/>
      <c r="AN39" s="154"/>
      <c r="AO39" s="154"/>
      <c r="AP39" s="202"/>
      <c r="AQ39" s="203"/>
      <c r="AR39" s="203"/>
      <c r="AS39" s="203"/>
      <c r="AT39" s="203"/>
      <c r="AU39" s="1"/>
      <c r="AV39" s="68">
        <v>2009</v>
      </c>
      <c r="AW39" s="69">
        <v>486.11999999999995</v>
      </c>
      <c r="AX39" s="69">
        <v>50.269999999999996</v>
      </c>
      <c r="AY39" s="69">
        <v>380.38999999999993</v>
      </c>
      <c r="AZ39" s="70">
        <v>0</v>
      </c>
      <c r="BA39" s="71">
        <v>383.81000000000006</v>
      </c>
      <c r="BB39" s="69">
        <v>0</v>
      </c>
      <c r="BC39" s="69">
        <v>599.06999999999994</v>
      </c>
      <c r="BD39" s="70">
        <v>0</v>
      </c>
    </row>
    <row r="40" spans="1:56" ht="15.75" thickBot="1" x14ac:dyDescent="0.3">
      <c r="A40" s="18">
        <v>43678</v>
      </c>
      <c r="B40" s="19" t="s">
        <v>62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39">
        <v>100.97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105" t="s">
        <v>62</v>
      </c>
      <c r="AK40" s="96">
        <v>43678</v>
      </c>
      <c r="AL40" s="158">
        <f t="shared" si="0"/>
        <v>0</v>
      </c>
      <c r="AM40" s="97">
        <f t="shared" si="1"/>
        <v>0</v>
      </c>
      <c r="AN40" s="97">
        <f t="shared" si="2"/>
        <v>100.97</v>
      </c>
      <c r="AO40" s="97">
        <f t="shared" si="3"/>
        <v>0</v>
      </c>
      <c r="AP40" s="201"/>
      <c r="AQ40" s="213"/>
      <c r="AR40" s="213"/>
      <c r="AS40" s="213"/>
      <c r="AT40" s="213"/>
      <c r="AU40" s="1"/>
      <c r="AV40" s="68">
        <v>2010</v>
      </c>
      <c r="AW40" s="69">
        <v>1268.0900000000001</v>
      </c>
      <c r="AX40" s="69">
        <v>3017.49</v>
      </c>
      <c r="AY40" s="69">
        <v>0</v>
      </c>
      <c r="AZ40" s="70">
        <v>1086.9000000000001</v>
      </c>
      <c r="BA40" s="71">
        <v>350.08000000000004</v>
      </c>
      <c r="BB40" s="69">
        <v>934.84</v>
      </c>
      <c r="BC40" s="69">
        <v>0</v>
      </c>
      <c r="BD40" s="70">
        <v>0</v>
      </c>
    </row>
    <row r="41" spans="1:56" x14ac:dyDescent="0.25">
      <c r="A41" s="18">
        <v>44228</v>
      </c>
      <c r="B41" s="19" t="s">
        <v>62</v>
      </c>
      <c r="C41" s="72"/>
      <c r="D41" s="20">
        <v>0</v>
      </c>
      <c r="E41" s="39">
        <v>22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39">
        <v>15</v>
      </c>
      <c r="M41" s="39">
        <v>27</v>
      </c>
      <c r="N41" s="106"/>
      <c r="O41" s="20">
        <v>0</v>
      </c>
      <c r="P41" s="39">
        <v>27</v>
      </c>
      <c r="Q41" s="20">
        <v>0</v>
      </c>
      <c r="R41" s="39">
        <v>15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72"/>
      <c r="AH41" s="20">
        <v>0</v>
      </c>
      <c r="AI41" s="72"/>
      <c r="AJ41" s="22" t="s">
        <v>62</v>
      </c>
      <c r="AK41" s="95">
        <v>44228</v>
      </c>
      <c r="AL41" s="24">
        <f t="shared" si="0"/>
        <v>64</v>
      </c>
      <c r="AM41" s="24">
        <f t="shared" si="1"/>
        <v>0</v>
      </c>
      <c r="AN41" s="24">
        <f t="shared" ref="AN41:AN46" si="4">P41+R41</f>
        <v>42</v>
      </c>
      <c r="AO41" s="24">
        <f t="shared" si="3"/>
        <v>0</v>
      </c>
      <c r="AP41" s="215">
        <v>2021</v>
      </c>
      <c r="AQ41" s="214">
        <f>SUM(AL41:AL45)</f>
        <v>64</v>
      </c>
      <c r="AR41" s="214">
        <f>SUM(AM41:AM45)</f>
        <v>248</v>
      </c>
      <c r="AS41" s="214">
        <f>SUM(AN41:AN45)</f>
        <v>166.69799999999998</v>
      </c>
      <c r="AT41" s="214">
        <f>SUM(AO41:AO45)</f>
        <v>11.998799999999999</v>
      </c>
      <c r="AU41" s="1"/>
      <c r="AV41" s="68">
        <v>2011</v>
      </c>
      <c r="AW41" s="69">
        <v>729.1099999999999</v>
      </c>
      <c r="AX41" s="69">
        <v>33.35</v>
      </c>
      <c r="AY41" s="69">
        <v>0</v>
      </c>
      <c r="AZ41" s="70">
        <v>0</v>
      </c>
      <c r="BA41" s="71">
        <v>219.48</v>
      </c>
      <c r="BB41" s="69">
        <v>92.61</v>
      </c>
      <c r="BC41" s="69">
        <v>0</v>
      </c>
      <c r="BD41" s="70">
        <v>0</v>
      </c>
    </row>
    <row r="42" spans="1:56" x14ac:dyDescent="0.25">
      <c r="A42" s="18">
        <v>44287</v>
      </c>
      <c r="B42" s="19" t="s">
        <v>62</v>
      </c>
      <c r="C42" s="72"/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106"/>
      <c r="O42" s="20">
        <v>0</v>
      </c>
      <c r="P42" s="20">
        <v>0</v>
      </c>
      <c r="Q42" s="20">
        <v>0</v>
      </c>
      <c r="R42" s="39">
        <v>59</v>
      </c>
      <c r="S42" s="20">
        <v>0</v>
      </c>
      <c r="T42" s="20">
        <v>0</v>
      </c>
      <c r="U42" s="20">
        <v>0</v>
      </c>
      <c r="V42" s="20">
        <v>0</v>
      </c>
      <c r="W42" s="39">
        <v>31</v>
      </c>
      <c r="X42" s="20">
        <v>0</v>
      </c>
      <c r="Y42" s="72"/>
      <c r="Z42" s="72"/>
      <c r="AA42" s="39">
        <v>10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2"/>
      <c r="AJ42" s="47" t="s">
        <v>62</v>
      </c>
      <c r="AK42" s="98">
        <v>44287</v>
      </c>
      <c r="AL42" s="37">
        <f t="shared" si="0"/>
        <v>0</v>
      </c>
      <c r="AM42" s="37">
        <f t="shared" si="1"/>
        <v>41</v>
      </c>
      <c r="AN42" s="37">
        <f t="shared" si="4"/>
        <v>59</v>
      </c>
      <c r="AO42" s="37">
        <f t="shared" si="3"/>
        <v>0</v>
      </c>
      <c r="AP42" s="216"/>
      <c r="AQ42" s="203"/>
      <c r="AR42" s="203"/>
      <c r="AS42" s="203"/>
      <c r="AT42" s="203"/>
      <c r="AU42" s="1"/>
      <c r="AV42" s="68">
        <v>2013</v>
      </c>
      <c r="AW42" s="69">
        <v>8336.1715604693927</v>
      </c>
      <c r="AX42" s="69">
        <v>845.39032883853872</v>
      </c>
      <c r="AY42" s="69">
        <v>799.4115842685336</v>
      </c>
      <c r="AZ42" s="70">
        <v>0</v>
      </c>
      <c r="BA42" s="71">
        <v>6094.8484947414508</v>
      </c>
      <c r="BB42" s="69">
        <v>385.00098968015118</v>
      </c>
      <c r="BC42" s="69">
        <v>626.54909348177421</v>
      </c>
      <c r="BD42" s="70">
        <v>0</v>
      </c>
    </row>
    <row r="43" spans="1:56" x14ac:dyDescent="0.25">
      <c r="A43" s="18">
        <v>44317</v>
      </c>
      <c r="B43" s="19" t="s">
        <v>62</v>
      </c>
      <c r="C43" s="72"/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106"/>
      <c r="O43" s="20">
        <v>0</v>
      </c>
      <c r="P43" s="20">
        <v>0</v>
      </c>
      <c r="Q43" s="20">
        <v>0</v>
      </c>
      <c r="R43" s="39">
        <v>13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39">
        <v>189</v>
      </c>
      <c r="Y43" s="72"/>
      <c r="Z43" s="72"/>
      <c r="AA43" s="39">
        <v>18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20">
        <v>0</v>
      </c>
      <c r="AI43" s="72"/>
      <c r="AJ43" s="47" t="s">
        <v>62</v>
      </c>
      <c r="AK43" s="98">
        <v>44317</v>
      </c>
      <c r="AL43" s="37">
        <f t="shared" si="0"/>
        <v>0</v>
      </c>
      <c r="AM43" s="37">
        <f t="shared" si="1"/>
        <v>207</v>
      </c>
      <c r="AN43" s="37">
        <f t="shared" si="4"/>
        <v>13</v>
      </c>
      <c r="AO43" s="37">
        <f t="shared" si="3"/>
        <v>0</v>
      </c>
      <c r="AP43" s="216"/>
      <c r="AQ43" s="203"/>
      <c r="AR43" s="203"/>
      <c r="AS43" s="203"/>
      <c r="AT43" s="203"/>
      <c r="AU43" s="1"/>
      <c r="AV43" s="68">
        <v>2014</v>
      </c>
      <c r="AW43" s="69">
        <v>95.272616085848796</v>
      </c>
      <c r="AX43" s="69">
        <v>84.993782520345604</v>
      </c>
      <c r="AY43" s="69">
        <v>266.60792775008554</v>
      </c>
      <c r="AZ43" s="70">
        <v>23.700487206596975</v>
      </c>
      <c r="BA43" s="71">
        <v>28.751700896326867</v>
      </c>
      <c r="BB43" s="69">
        <v>261.68044203612112</v>
      </c>
      <c r="BC43" s="69">
        <v>238.04389212900199</v>
      </c>
      <c r="BD43" s="70">
        <v>21.543350060260675</v>
      </c>
    </row>
    <row r="44" spans="1:56" x14ac:dyDescent="0.25">
      <c r="A44" s="18">
        <v>44378</v>
      </c>
      <c r="B44" s="19" t="s">
        <v>62</v>
      </c>
      <c r="C44" s="72"/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106"/>
      <c r="O44" s="20">
        <v>0</v>
      </c>
      <c r="P44" s="20">
        <v>0</v>
      </c>
      <c r="Q44" s="20">
        <v>0</v>
      </c>
      <c r="R44" s="39">
        <v>17.998000000000001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72"/>
      <c r="Z44" s="72"/>
      <c r="AA44" s="20">
        <v>0</v>
      </c>
      <c r="AB44" s="20">
        <v>0</v>
      </c>
      <c r="AC44" s="20">
        <v>0</v>
      </c>
      <c r="AD44" s="20">
        <v>0</v>
      </c>
      <c r="AE44" s="39">
        <v>11.998799999999999</v>
      </c>
      <c r="AF44" s="20">
        <v>0</v>
      </c>
      <c r="AG44" s="72"/>
      <c r="AH44" s="20">
        <v>0</v>
      </c>
      <c r="AI44" s="72"/>
      <c r="AJ44" s="47" t="s">
        <v>62</v>
      </c>
      <c r="AK44" s="98">
        <v>44378</v>
      </c>
      <c r="AL44" s="37">
        <f t="shared" si="0"/>
        <v>0</v>
      </c>
      <c r="AM44" s="37">
        <f t="shared" si="1"/>
        <v>0</v>
      </c>
      <c r="AN44" s="37">
        <f t="shared" si="4"/>
        <v>17.998000000000001</v>
      </c>
      <c r="AO44" s="37">
        <f t="shared" si="3"/>
        <v>11.998799999999999</v>
      </c>
      <c r="AP44" s="216"/>
      <c r="AQ44" s="203"/>
      <c r="AR44" s="203"/>
      <c r="AS44" s="203"/>
      <c r="AT44" s="203"/>
      <c r="AU44" s="1"/>
      <c r="AV44" s="68">
        <v>2015</v>
      </c>
      <c r="AW44" s="69">
        <v>1356.5625730745949</v>
      </c>
      <c r="AX44" s="69">
        <v>121.46500000000002</v>
      </c>
      <c r="AY44" s="69">
        <v>435.53273942064402</v>
      </c>
      <c r="AZ44" s="70">
        <v>397.82800000000003</v>
      </c>
      <c r="BA44" s="71">
        <v>1502.2759693430653</v>
      </c>
      <c r="BB44" s="69">
        <v>159.79829838029127</v>
      </c>
      <c r="BC44" s="69">
        <v>238.49735863247867</v>
      </c>
      <c r="BD44" s="70">
        <v>178.58770000000001</v>
      </c>
    </row>
    <row r="45" spans="1:56" ht="15.75" thickBot="1" x14ac:dyDescent="0.3">
      <c r="A45" s="18">
        <v>44470</v>
      </c>
      <c r="B45" s="19" t="s">
        <v>62</v>
      </c>
      <c r="C45" s="72"/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106"/>
      <c r="O45" s="20">
        <v>0</v>
      </c>
      <c r="P45" s="20">
        <v>0</v>
      </c>
      <c r="Q45" s="20">
        <v>0</v>
      </c>
      <c r="R45" s="39">
        <v>34.700000000000003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72"/>
      <c r="Z45" s="72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72"/>
      <c r="AH45" s="20">
        <v>0</v>
      </c>
      <c r="AI45" s="72"/>
      <c r="AJ45" s="105" t="s">
        <v>62</v>
      </c>
      <c r="AK45" s="168">
        <v>44470</v>
      </c>
      <c r="AL45" s="56">
        <f t="shared" si="0"/>
        <v>0</v>
      </c>
      <c r="AM45" s="56">
        <f t="shared" si="1"/>
        <v>0</v>
      </c>
      <c r="AN45" s="56">
        <f t="shared" si="4"/>
        <v>34.700000000000003</v>
      </c>
      <c r="AO45" s="56">
        <f t="shared" si="3"/>
        <v>0</v>
      </c>
      <c r="AP45" s="217"/>
      <c r="AQ45" s="213"/>
      <c r="AR45" s="213"/>
      <c r="AS45" s="213"/>
      <c r="AT45" s="213"/>
      <c r="AU45" s="1"/>
      <c r="AV45" s="68">
        <v>2016</v>
      </c>
      <c r="AW45" s="69">
        <v>533.58530601782934</v>
      </c>
      <c r="AX45" s="69">
        <v>3345.6685082199156</v>
      </c>
      <c r="AY45" s="69">
        <v>663.18194292950966</v>
      </c>
      <c r="AZ45" s="70">
        <v>51.669237877639802</v>
      </c>
      <c r="BA45" s="71">
        <v>571.54499516823716</v>
      </c>
      <c r="BB45" s="69">
        <v>1907.3320161151673</v>
      </c>
      <c r="BC45" s="69">
        <v>348.48195453107257</v>
      </c>
      <c r="BD45" s="70">
        <v>39.741552277682402</v>
      </c>
    </row>
    <row r="46" spans="1:56" x14ac:dyDescent="0.25">
      <c r="A46" s="18">
        <v>44562</v>
      </c>
      <c r="B46" s="19" t="s">
        <v>62</v>
      </c>
      <c r="C46" s="72"/>
      <c r="D46" s="39">
        <v>11.2</v>
      </c>
      <c r="E46" s="39">
        <v>21.8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106"/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72"/>
      <c r="Z46" s="72"/>
      <c r="AA46" s="20">
        <v>0</v>
      </c>
      <c r="AB46" s="20">
        <v>0</v>
      </c>
      <c r="AC46" s="20">
        <v>0</v>
      </c>
      <c r="AD46" s="20">
        <v>0</v>
      </c>
      <c r="AE46" s="39">
        <v>4</v>
      </c>
      <c r="AF46" s="20">
        <v>0</v>
      </c>
      <c r="AG46" s="72"/>
      <c r="AH46" s="20">
        <v>0</v>
      </c>
      <c r="AI46" s="74"/>
      <c r="AJ46" s="59" t="s">
        <v>62</v>
      </c>
      <c r="AK46" s="169">
        <v>44562</v>
      </c>
      <c r="AL46" s="170">
        <f t="shared" si="0"/>
        <v>33</v>
      </c>
      <c r="AM46" s="170">
        <f t="shared" si="1"/>
        <v>0</v>
      </c>
      <c r="AN46" s="170">
        <f t="shared" si="4"/>
        <v>0</v>
      </c>
      <c r="AO46" s="170">
        <f t="shared" si="3"/>
        <v>4</v>
      </c>
      <c r="AP46" s="215">
        <v>2022</v>
      </c>
      <c r="AQ46" s="214">
        <f>SUM(AL46:AL50)</f>
        <v>33</v>
      </c>
      <c r="AR46" s="214">
        <f>SUM(AM46:AM50)</f>
        <v>0</v>
      </c>
      <c r="AS46" s="214">
        <f>SUM(AN46:AN50)</f>
        <v>0</v>
      </c>
      <c r="AT46" s="214">
        <f>SUM(AO46:AO50)</f>
        <v>4</v>
      </c>
      <c r="AU46" s="1"/>
      <c r="AV46" s="68">
        <v>2017</v>
      </c>
      <c r="AW46" s="69">
        <v>547.20000000000005</v>
      </c>
      <c r="AX46" s="69">
        <v>2662.4</v>
      </c>
      <c r="AY46" s="69">
        <v>2313.2000000000003</v>
      </c>
      <c r="AZ46" s="70">
        <v>39.1</v>
      </c>
      <c r="BA46" s="71">
        <v>426.49999999999994</v>
      </c>
      <c r="BB46" s="69">
        <v>1103.4000000000001</v>
      </c>
      <c r="BC46" s="69">
        <v>1570.3999999999999</v>
      </c>
      <c r="BD46" s="70">
        <v>8.8999999999999986</v>
      </c>
    </row>
    <row r="47" spans="1:56" x14ac:dyDescent="0.25">
      <c r="A47" s="18"/>
      <c r="B47" s="19"/>
      <c r="C47" s="20"/>
      <c r="D47" s="39"/>
      <c r="E47" s="20"/>
      <c r="F47" s="20"/>
      <c r="G47" s="20"/>
      <c r="H47" s="20"/>
      <c r="I47" s="20"/>
      <c r="J47" s="20"/>
      <c r="K47" s="20"/>
      <c r="L47" s="20"/>
      <c r="M47" s="20"/>
      <c r="N47" s="39"/>
      <c r="O47" s="20"/>
      <c r="P47" s="20"/>
      <c r="Q47" s="20"/>
      <c r="R47" s="39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1"/>
      <c r="AI47" s="1"/>
      <c r="AJ47" s="171"/>
      <c r="AK47" s="5"/>
      <c r="AL47" s="39"/>
      <c r="AM47" s="39"/>
      <c r="AN47" s="39"/>
      <c r="AO47" s="39"/>
      <c r="AP47" s="216"/>
      <c r="AQ47" s="203"/>
      <c r="AR47" s="203"/>
      <c r="AS47" s="203"/>
      <c r="AT47" s="203"/>
      <c r="AU47" s="1"/>
      <c r="AV47" s="68">
        <v>2018</v>
      </c>
      <c r="AW47" s="69">
        <v>2838.4</v>
      </c>
      <c r="AX47" s="69">
        <v>173.4</v>
      </c>
      <c r="AY47" s="69">
        <v>1689</v>
      </c>
      <c r="AZ47" s="70">
        <v>0</v>
      </c>
      <c r="BA47" s="71">
        <v>1732.8000000000002</v>
      </c>
      <c r="BB47" s="69">
        <v>403.29999999999995</v>
      </c>
      <c r="BC47" s="69">
        <v>939.19999999999993</v>
      </c>
      <c r="BD47" s="70">
        <v>8</v>
      </c>
    </row>
    <row r="48" spans="1:56" x14ac:dyDescent="0.25">
      <c r="A48" s="18"/>
      <c r="B48" s="19"/>
      <c r="C48" s="20"/>
      <c r="D48" s="39"/>
      <c r="E48" s="20"/>
      <c r="F48" s="20"/>
      <c r="G48" s="20"/>
      <c r="H48" s="20"/>
      <c r="I48" s="20"/>
      <c r="J48" s="20"/>
      <c r="K48" s="20"/>
      <c r="L48" s="20"/>
      <c r="M48" s="20"/>
      <c r="N48" s="39"/>
      <c r="O48" s="20"/>
      <c r="P48" s="20"/>
      <c r="Q48" s="20"/>
      <c r="R48" s="39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1"/>
      <c r="AI48" s="1"/>
      <c r="AJ48" s="171"/>
      <c r="AK48" s="5"/>
      <c r="AL48" s="39"/>
      <c r="AM48" s="39"/>
      <c r="AN48" s="39"/>
      <c r="AO48" s="39"/>
      <c r="AP48" s="216"/>
      <c r="AQ48" s="203"/>
      <c r="AR48" s="203"/>
      <c r="AS48" s="203"/>
      <c r="AT48" s="203"/>
      <c r="AU48" s="1"/>
      <c r="AV48" s="68">
        <v>2019</v>
      </c>
      <c r="AW48" s="69">
        <v>684.93337482682864</v>
      </c>
      <c r="AX48" s="69">
        <v>0</v>
      </c>
      <c r="AY48" s="69">
        <v>915.2127884153191</v>
      </c>
      <c r="AZ48" s="70">
        <v>0</v>
      </c>
      <c r="BA48" s="71">
        <v>481.55599041829851</v>
      </c>
      <c r="BB48" s="69">
        <v>149.66216216216225</v>
      </c>
      <c r="BC48" s="69">
        <v>762.9076002112879</v>
      </c>
      <c r="BD48" s="70">
        <v>0</v>
      </c>
    </row>
    <row r="49" spans="1:56" x14ac:dyDescent="0.25">
      <c r="A49" s="18"/>
      <c r="B49" s="19"/>
      <c r="C49" s="20"/>
      <c r="D49" s="39"/>
      <c r="E49" s="20"/>
      <c r="F49" s="20"/>
      <c r="G49" s="20"/>
      <c r="H49" s="20"/>
      <c r="I49" s="20"/>
      <c r="J49" s="20"/>
      <c r="K49" s="20"/>
      <c r="L49" s="20"/>
      <c r="M49" s="20"/>
      <c r="N49" s="39"/>
      <c r="O49" s="20"/>
      <c r="P49" s="20"/>
      <c r="Q49" s="20"/>
      <c r="R49" s="39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1"/>
      <c r="AI49" s="1"/>
      <c r="AJ49" s="171"/>
      <c r="AK49" s="5"/>
      <c r="AL49" s="39"/>
      <c r="AM49" s="39"/>
      <c r="AN49" s="39"/>
      <c r="AO49" s="39"/>
      <c r="AP49" s="216"/>
      <c r="AQ49" s="203"/>
      <c r="AR49" s="203"/>
      <c r="AS49" s="203"/>
      <c r="AT49" s="203"/>
      <c r="AU49" s="1"/>
      <c r="AV49" s="68">
        <v>2021</v>
      </c>
      <c r="AW49" s="69">
        <v>947.3674610564168</v>
      </c>
      <c r="AX49" s="69">
        <v>1217.7544763306353</v>
      </c>
      <c r="AY49" s="69">
        <v>1026.9464144499425</v>
      </c>
      <c r="AZ49" s="70">
        <v>167.77041942604853</v>
      </c>
      <c r="BA49" s="71">
        <v>493.37355734322762</v>
      </c>
      <c r="BB49" s="69">
        <v>1538.048</v>
      </c>
      <c r="BC49" s="69">
        <v>800.87514227714905</v>
      </c>
      <c r="BD49" s="70">
        <v>11.998799999999999</v>
      </c>
    </row>
    <row r="50" spans="1:56" ht="15.75" thickBot="1" x14ac:dyDescent="0.3">
      <c r="A50" s="18"/>
      <c r="B50" s="19"/>
      <c r="C50" s="20"/>
      <c r="D50" s="39"/>
      <c r="E50" s="20"/>
      <c r="F50" s="20"/>
      <c r="G50" s="20"/>
      <c r="H50" s="20"/>
      <c r="I50" s="20"/>
      <c r="J50" s="20"/>
      <c r="K50" s="20"/>
      <c r="L50" s="20"/>
      <c r="M50" s="20"/>
      <c r="N50" s="39"/>
      <c r="O50" s="20"/>
      <c r="P50" s="20"/>
      <c r="Q50" s="20"/>
      <c r="R50" s="39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15"/>
      <c r="AI50" s="1"/>
      <c r="AJ50" s="9"/>
      <c r="AK50" s="172"/>
      <c r="AL50" s="173"/>
      <c r="AM50" s="173"/>
      <c r="AN50" s="173"/>
      <c r="AO50" s="173"/>
      <c r="AP50" s="217"/>
      <c r="AQ50" s="213"/>
      <c r="AR50" s="213"/>
      <c r="AS50" s="213"/>
      <c r="AT50" s="213"/>
      <c r="AU50" s="1"/>
      <c r="AV50" s="84">
        <v>2022</v>
      </c>
      <c r="AW50" s="85">
        <v>288.39999999999998</v>
      </c>
      <c r="AX50" s="85">
        <v>0</v>
      </c>
      <c r="AY50" s="85">
        <v>34.799999999999997</v>
      </c>
      <c r="AZ50" s="86">
        <v>41.6</v>
      </c>
      <c r="BA50" s="87">
        <v>113.3</v>
      </c>
      <c r="BB50" s="85">
        <v>0</v>
      </c>
      <c r="BC50" s="85">
        <v>23.2</v>
      </c>
      <c r="BD50" s="86">
        <v>12</v>
      </c>
    </row>
    <row r="51" spans="1:56" ht="15.75" thickBot="1" x14ac:dyDescent="0.3">
      <c r="A51" s="18"/>
      <c r="B51" s="19"/>
      <c r="C51" s="20"/>
      <c r="D51" s="39"/>
      <c r="E51" s="20"/>
      <c r="F51" s="20"/>
      <c r="G51" s="20"/>
      <c r="H51" s="20"/>
      <c r="I51" s="20"/>
      <c r="J51" s="20"/>
      <c r="K51" s="20"/>
      <c r="L51" s="20"/>
      <c r="M51" s="20"/>
      <c r="N51" s="39"/>
      <c r="O51" s="20"/>
      <c r="P51" s="20"/>
      <c r="Q51" s="20"/>
      <c r="R51" s="39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15"/>
      <c r="AI51" s="1"/>
      <c r="AJ51" s="80" t="s">
        <v>62</v>
      </c>
      <c r="AK51" s="80" t="s">
        <v>48</v>
      </c>
      <c r="AL51" s="174">
        <f>SUM(AL10:AL50)</f>
        <v>3792.3776979714457</v>
      </c>
      <c r="AM51" s="159">
        <f>SUM(AM10:AM50)</f>
        <v>1317.7841734513147</v>
      </c>
      <c r="AN51" s="159">
        <f>SUM(AN10:AN50)</f>
        <v>1083.2669857404733</v>
      </c>
      <c r="AO51" s="159">
        <f>SUM(AO10:AO50)</f>
        <v>195.9906245672843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6" x14ac:dyDescent="0.25">
      <c r="A52" s="145"/>
      <c r="B52" s="15"/>
      <c r="C52" s="29"/>
      <c r="D52" s="79"/>
      <c r="E52" s="29"/>
      <c r="F52" s="29"/>
      <c r="G52" s="29"/>
      <c r="H52" s="29"/>
      <c r="I52" s="29"/>
      <c r="J52" s="29"/>
      <c r="K52" s="29"/>
      <c r="L52" s="29"/>
      <c r="M52" s="29"/>
      <c r="N52" s="79"/>
      <c r="O52" s="29"/>
      <c r="P52" s="29"/>
      <c r="Q52" s="29"/>
      <c r="R52" s="7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15"/>
      <c r="AI52" s="1"/>
      <c r="AJ52" s="93"/>
      <c r="AK52" s="93"/>
      <c r="AL52" s="94"/>
      <c r="AM52" s="94"/>
      <c r="AN52" s="94"/>
      <c r="AO52" s="94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4" spans="1:56" x14ac:dyDescent="0.25">
      <c r="A54" s="91"/>
      <c r="B54" s="218" t="s">
        <v>49</v>
      </c>
      <c r="C54" s="218"/>
      <c r="D54" s="218"/>
    </row>
    <row r="55" spans="1:56" x14ac:dyDescent="0.25">
      <c r="A55" s="92"/>
      <c r="B55" s="218" t="s">
        <v>50</v>
      </c>
      <c r="C55" s="218"/>
      <c r="D55" s="218"/>
    </row>
  </sheetData>
  <mergeCells count="75">
    <mergeCell ref="B55:D55"/>
    <mergeCell ref="AP46:AP50"/>
    <mergeCell ref="AQ46:AQ50"/>
    <mergeCell ref="AR46:AR50"/>
    <mergeCell ref="AS46:AS50"/>
    <mergeCell ref="AS35:AS37"/>
    <mergeCell ref="AT35:AT37"/>
    <mergeCell ref="AT46:AT50"/>
    <mergeCell ref="B54:D54"/>
    <mergeCell ref="AP38:AP40"/>
    <mergeCell ref="AQ38:AQ40"/>
    <mergeCell ref="AR38:AR40"/>
    <mergeCell ref="AS38:AS40"/>
    <mergeCell ref="AT38:AT40"/>
    <mergeCell ref="AP41:AP45"/>
    <mergeCell ref="AQ41:AQ45"/>
    <mergeCell ref="AR41:AR45"/>
    <mergeCell ref="AS41:AS45"/>
    <mergeCell ref="AT41:AT45"/>
    <mergeCell ref="AV35:BD35"/>
    <mergeCell ref="AV36:AZ36"/>
    <mergeCell ref="BA36:BD36"/>
    <mergeCell ref="AP29:AP31"/>
    <mergeCell ref="AQ29:AQ31"/>
    <mergeCell ref="AR29:AR31"/>
    <mergeCell ref="AS29:AS31"/>
    <mergeCell ref="AT29:AT31"/>
    <mergeCell ref="AP32:AP34"/>
    <mergeCell ref="AQ32:AQ34"/>
    <mergeCell ref="AR32:AR34"/>
    <mergeCell ref="AS32:AS34"/>
    <mergeCell ref="AT32:AT34"/>
    <mergeCell ref="AP35:AP37"/>
    <mergeCell ref="AQ35:AQ37"/>
    <mergeCell ref="AR35:AR37"/>
    <mergeCell ref="AP24:AP25"/>
    <mergeCell ref="AQ24:AQ25"/>
    <mergeCell ref="AR24:AR25"/>
    <mergeCell ref="AS24:AS25"/>
    <mergeCell ref="AT24:AT25"/>
    <mergeCell ref="AP26:AP28"/>
    <mergeCell ref="AQ26:AQ28"/>
    <mergeCell ref="AR26:AR28"/>
    <mergeCell ref="AS26:AS28"/>
    <mergeCell ref="AT26:AT28"/>
    <mergeCell ref="AP19:AP21"/>
    <mergeCell ref="AQ19:AQ21"/>
    <mergeCell ref="AR19:AR21"/>
    <mergeCell ref="AS19:AS21"/>
    <mergeCell ref="AT19:AT21"/>
    <mergeCell ref="AP22:AP23"/>
    <mergeCell ref="AQ22:AQ23"/>
    <mergeCell ref="AR22:AR23"/>
    <mergeCell ref="AS22:AS23"/>
    <mergeCell ref="AT22:AT23"/>
    <mergeCell ref="AP7:AP14"/>
    <mergeCell ref="AQ7:AQ14"/>
    <mergeCell ref="AR7:AR14"/>
    <mergeCell ref="AS7:AS14"/>
    <mergeCell ref="AT7:AT14"/>
    <mergeCell ref="AP15:AP18"/>
    <mergeCell ref="AQ15:AQ18"/>
    <mergeCell ref="AR15:AR18"/>
    <mergeCell ref="AS15:AS18"/>
    <mergeCell ref="AT15:AT18"/>
    <mergeCell ref="AV2:AZ2"/>
    <mergeCell ref="AJ3:AJ4"/>
    <mergeCell ref="AK3:AK4"/>
    <mergeCell ref="AP3:AP4"/>
    <mergeCell ref="AV3:AZ3"/>
    <mergeCell ref="AP5:AP6"/>
    <mergeCell ref="AQ5:AQ6"/>
    <mergeCell ref="AR5:AR6"/>
    <mergeCell ref="AS5:AS6"/>
    <mergeCell ref="AT5:AT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3"/>
  <sheetViews>
    <sheetView workbookViewId="0">
      <selection activeCell="E4" sqref="E4"/>
    </sheetView>
  </sheetViews>
  <sheetFormatPr baseColWidth="10" defaultColWidth="11.42578125" defaultRowHeight="15" x14ac:dyDescent="0.25"/>
  <cols>
    <col min="41" max="41" width="13.140625" customWidth="1"/>
    <col min="46" max="46" width="13.42578125" customWidth="1"/>
    <col min="52" max="52" width="14" customWidth="1"/>
    <col min="56" max="56" width="13" customWidth="1"/>
  </cols>
  <sheetData>
    <row r="1" spans="1:52" ht="15.75" thickBot="1" x14ac:dyDescent="0.3">
      <c r="A1" s="18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39"/>
      <c r="O1" s="20"/>
      <c r="P1" s="20"/>
      <c r="Q1" s="20"/>
      <c r="R1" s="39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97" t="s">
        <v>1</v>
      </c>
      <c r="AW1" s="198"/>
      <c r="AX1" s="198"/>
      <c r="AY1" s="198"/>
      <c r="AZ1" s="199"/>
    </row>
    <row r="2" spans="1:52" x14ac:dyDescent="0.25">
      <c r="A2" s="18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39"/>
      <c r="O2" s="20"/>
      <c r="P2" s="20"/>
      <c r="Q2" s="20"/>
      <c r="R2" s="39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"/>
      <c r="AI2" s="1"/>
      <c r="AJ2" s="200" t="s">
        <v>2</v>
      </c>
      <c r="AK2" s="200" t="s">
        <v>3</v>
      </c>
      <c r="AL2" s="3" t="s">
        <v>4</v>
      </c>
      <c r="AM2" s="3" t="s">
        <v>5</v>
      </c>
      <c r="AN2" s="3" t="s">
        <v>6</v>
      </c>
      <c r="AO2" s="3" t="s">
        <v>7</v>
      </c>
      <c r="AP2" s="225" t="s">
        <v>3</v>
      </c>
      <c r="AQ2" s="120" t="s">
        <v>4</v>
      </c>
      <c r="AR2" s="120" t="s">
        <v>5</v>
      </c>
      <c r="AS2" s="120" t="s">
        <v>6</v>
      </c>
      <c r="AT2" s="120" t="s">
        <v>7</v>
      </c>
      <c r="AU2" s="1"/>
      <c r="AV2" s="197" t="s">
        <v>63</v>
      </c>
      <c r="AW2" s="198"/>
      <c r="AX2" s="198"/>
      <c r="AY2" s="198"/>
      <c r="AZ2" s="199"/>
    </row>
    <row r="3" spans="1:52" ht="15.75" thickBot="1" x14ac:dyDescent="0.3">
      <c r="A3" s="5" t="s">
        <v>3</v>
      </c>
      <c r="B3" s="5" t="s">
        <v>2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  <c r="Q3" s="5" t="s">
        <v>23</v>
      </c>
      <c r="R3" s="5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37</v>
      </c>
      <c r="AF3" s="5" t="s">
        <v>38</v>
      </c>
      <c r="AG3" s="5" t="s">
        <v>39</v>
      </c>
      <c r="AH3" s="5" t="s">
        <v>40</v>
      </c>
      <c r="AI3" s="5" t="s">
        <v>41</v>
      </c>
      <c r="AJ3" s="201"/>
      <c r="AK3" s="201"/>
      <c r="AL3" s="9" t="s">
        <v>42</v>
      </c>
      <c r="AM3" s="9" t="s">
        <v>42</v>
      </c>
      <c r="AN3" s="9" t="s">
        <v>42</v>
      </c>
      <c r="AO3" s="9" t="s">
        <v>42</v>
      </c>
      <c r="AP3" s="226"/>
      <c r="AQ3" s="10" t="s">
        <v>42</v>
      </c>
      <c r="AR3" s="10" t="s">
        <v>42</v>
      </c>
      <c r="AS3" s="10" t="s">
        <v>42</v>
      </c>
      <c r="AT3" s="10" t="s">
        <v>42</v>
      </c>
      <c r="AU3" s="1"/>
      <c r="AV3" s="11" t="s">
        <v>43</v>
      </c>
      <c r="AW3" s="12" t="s">
        <v>4</v>
      </c>
      <c r="AX3" s="12" t="s">
        <v>44</v>
      </c>
      <c r="AY3" s="12" t="s">
        <v>45</v>
      </c>
      <c r="AZ3" s="13" t="s">
        <v>7</v>
      </c>
    </row>
    <row r="4" spans="1:52" x14ac:dyDescent="0.25">
      <c r="A4" s="18">
        <v>39753</v>
      </c>
      <c r="B4" s="19" t="s">
        <v>64</v>
      </c>
      <c r="C4" s="20">
        <v>0</v>
      </c>
      <c r="D4" s="5">
        <v>0.18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  <c r="AF4" s="20">
        <v>0</v>
      </c>
      <c r="AG4" s="20">
        <v>0</v>
      </c>
      <c r="AH4" s="20">
        <v>0</v>
      </c>
      <c r="AI4" s="20">
        <v>0</v>
      </c>
      <c r="AJ4" s="22" t="s">
        <v>64</v>
      </c>
      <c r="AK4" s="95">
        <v>39753</v>
      </c>
      <c r="AL4" s="24">
        <f>SUM(C4:J4)+L4+M4+S4+T4+AB4+AG4</f>
        <v>0.18</v>
      </c>
      <c r="AM4" s="24">
        <f>K4+O4+Q4+U4+V4+W4+X4+Y4+Z4+AA4+AC4+AD4</f>
        <v>0</v>
      </c>
      <c r="AN4" s="24">
        <f>N4+P4+R4</f>
        <v>0</v>
      </c>
      <c r="AO4" s="24">
        <f>AE4+AF4</f>
        <v>0</v>
      </c>
      <c r="AP4" s="238">
        <v>2008</v>
      </c>
      <c r="AQ4" s="206">
        <f>SUM(AL4:AL5)</f>
        <v>0.18</v>
      </c>
      <c r="AR4" s="206">
        <f>SUM(AM4:AM5)</f>
        <v>0</v>
      </c>
      <c r="AS4" s="206">
        <f>SUM(AN4:AN5)</f>
        <v>0</v>
      </c>
      <c r="AT4" s="206">
        <f>SUM(AO4:AO5)</f>
        <v>0</v>
      </c>
      <c r="AU4" s="1"/>
      <c r="AV4" s="26">
        <v>2008</v>
      </c>
      <c r="AW4" s="27">
        <f>VALUE(AQ4)</f>
        <v>0.18</v>
      </c>
      <c r="AX4" s="27">
        <f>VALUE(AR4)</f>
        <v>0</v>
      </c>
      <c r="AY4" s="27">
        <f>VALUE(AS4)</f>
        <v>0</v>
      </c>
      <c r="AZ4" s="28">
        <f>VALUE(AT4)</f>
        <v>0</v>
      </c>
    </row>
    <row r="5" spans="1:52" ht="15.75" thickBot="1" x14ac:dyDescent="0.3">
      <c r="A5" s="18">
        <v>39783</v>
      </c>
      <c r="B5" s="19" t="s">
        <v>64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49" t="s">
        <v>64</v>
      </c>
      <c r="AK5" s="96">
        <v>39783</v>
      </c>
      <c r="AL5" s="33">
        <f t="shared" ref="AL5:AL24" si="0">SUM(C5:J5)+L5+M5+S5+T5+AB5+AG5</f>
        <v>0</v>
      </c>
      <c r="AM5" s="33">
        <f t="shared" ref="AM5:AM30" si="1">K5+O5+Q5+U5+V5+W5+X5+Y5+Z5+AA5+AC5+AD5</f>
        <v>0</v>
      </c>
      <c r="AN5" s="33">
        <f t="shared" ref="AN5:AN30" si="2">N5+P5+R5</f>
        <v>0</v>
      </c>
      <c r="AO5" s="33">
        <f t="shared" ref="AO5:AO30" si="3">AE5+AF5</f>
        <v>0</v>
      </c>
      <c r="AP5" s="236"/>
      <c r="AQ5" s="203"/>
      <c r="AR5" s="203"/>
      <c r="AS5" s="203"/>
      <c r="AT5" s="203"/>
      <c r="AU5" s="1"/>
      <c r="AV5" s="26">
        <v>2009</v>
      </c>
      <c r="AW5" s="27">
        <f>VALUE(AQ6)</f>
        <v>33.42</v>
      </c>
      <c r="AX5" s="27">
        <f>VALUE(AR6)</f>
        <v>29.669999999999998</v>
      </c>
      <c r="AY5" s="27">
        <f>VALUE(AS6)</f>
        <v>0</v>
      </c>
      <c r="AZ5" s="28">
        <f>VALUE(AT6)</f>
        <v>0</v>
      </c>
    </row>
    <row r="6" spans="1:52" x14ac:dyDescent="0.25">
      <c r="A6" s="18">
        <v>39814</v>
      </c>
      <c r="B6" s="19" t="s">
        <v>64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39">
        <v>1.1000000000000001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2" t="s">
        <v>64</v>
      </c>
      <c r="AK6" s="95">
        <v>39814</v>
      </c>
      <c r="AL6" s="24">
        <f t="shared" si="0"/>
        <v>1.1000000000000001</v>
      </c>
      <c r="AM6" s="24">
        <f t="shared" si="1"/>
        <v>0</v>
      </c>
      <c r="AN6" s="24">
        <f t="shared" si="2"/>
        <v>0</v>
      </c>
      <c r="AO6" s="24">
        <f t="shared" si="3"/>
        <v>0</v>
      </c>
      <c r="AP6" s="236">
        <v>2009</v>
      </c>
      <c r="AQ6" s="203">
        <f>SUM(AL6:AL13)</f>
        <v>33.42</v>
      </c>
      <c r="AR6" s="203">
        <f>SUM(AM6:AM13)</f>
        <v>29.669999999999998</v>
      </c>
      <c r="AS6" s="204">
        <f>SUM(AN6:AN13)</f>
        <v>0</v>
      </c>
      <c r="AT6" s="204">
        <f>SUM(AO6:AO13)</f>
        <v>0</v>
      </c>
      <c r="AU6" s="1"/>
      <c r="AV6" s="26">
        <v>2010</v>
      </c>
      <c r="AW6" s="27">
        <f>VALUE(AQ14)</f>
        <v>191.51000000000002</v>
      </c>
      <c r="AX6" s="27">
        <f>VALUE(AR14)</f>
        <v>827.55</v>
      </c>
      <c r="AY6" s="27">
        <f>VALUE(AS14)</f>
        <v>0</v>
      </c>
      <c r="AZ6" s="28">
        <f>VALUE(AT14)</f>
        <v>0</v>
      </c>
    </row>
    <row r="7" spans="1:52" x14ac:dyDescent="0.25">
      <c r="A7" s="18">
        <v>39845</v>
      </c>
      <c r="B7" s="19" t="s">
        <v>64</v>
      </c>
      <c r="C7" s="39">
        <v>6.3</v>
      </c>
      <c r="D7" s="20">
        <v>0</v>
      </c>
      <c r="E7" s="5">
        <v>0.71</v>
      </c>
      <c r="F7" s="20">
        <v>0</v>
      </c>
      <c r="G7" s="20">
        <v>0</v>
      </c>
      <c r="H7" s="20">
        <v>0</v>
      </c>
      <c r="I7" s="5">
        <v>0.66</v>
      </c>
      <c r="J7" s="39">
        <v>3.39</v>
      </c>
      <c r="K7" s="20">
        <v>0</v>
      </c>
      <c r="L7" s="39">
        <v>2.84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47" t="s">
        <v>64</v>
      </c>
      <c r="AK7" s="98">
        <v>39845</v>
      </c>
      <c r="AL7" s="37">
        <f t="shared" si="0"/>
        <v>13.9</v>
      </c>
      <c r="AM7" s="37">
        <f t="shared" si="1"/>
        <v>0</v>
      </c>
      <c r="AN7" s="37">
        <f t="shared" si="2"/>
        <v>0</v>
      </c>
      <c r="AO7" s="37">
        <f t="shared" si="3"/>
        <v>0</v>
      </c>
      <c r="AP7" s="236"/>
      <c r="AQ7" s="203"/>
      <c r="AR7" s="203"/>
      <c r="AS7" s="205"/>
      <c r="AT7" s="205"/>
      <c r="AU7" s="1"/>
      <c r="AV7" s="26">
        <v>2011</v>
      </c>
      <c r="AW7" s="27">
        <f>VALUE(AQ18)</f>
        <v>11.02</v>
      </c>
      <c r="AX7" s="27">
        <f>VALUE(AR18)</f>
        <v>30.28</v>
      </c>
      <c r="AY7" s="27">
        <f>VALUE(AS18)</f>
        <v>0</v>
      </c>
      <c r="AZ7" s="28">
        <f>VALUE(AT18)</f>
        <v>0</v>
      </c>
    </row>
    <row r="8" spans="1:52" x14ac:dyDescent="0.25">
      <c r="A8" s="18">
        <v>39873</v>
      </c>
      <c r="B8" s="19" t="s">
        <v>64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39">
        <v>2.8</v>
      </c>
      <c r="K8" s="20">
        <v>0</v>
      </c>
      <c r="L8" s="39">
        <v>2.2999999999999998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47" t="s">
        <v>64</v>
      </c>
      <c r="AK8" s="98">
        <v>39873</v>
      </c>
      <c r="AL8" s="37">
        <f t="shared" si="0"/>
        <v>5.0999999999999996</v>
      </c>
      <c r="AM8" s="37">
        <f t="shared" si="1"/>
        <v>0</v>
      </c>
      <c r="AN8" s="37">
        <f t="shared" si="2"/>
        <v>0</v>
      </c>
      <c r="AO8" s="37">
        <f t="shared" si="3"/>
        <v>0</v>
      </c>
      <c r="AP8" s="236"/>
      <c r="AQ8" s="203"/>
      <c r="AR8" s="203"/>
      <c r="AS8" s="205"/>
      <c r="AT8" s="205"/>
      <c r="AU8" s="1"/>
      <c r="AV8" s="26">
        <v>2013</v>
      </c>
      <c r="AW8" s="27">
        <f>VALUE(AQ21)</f>
        <v>962.5177865046694</v>
      </c>
      <c r="AX8" s="27">
        <f>VALUE(AR21)</f>
        <v>56.992274645854366</v>
      </c>
      <c r="AY8" s="27">
        <f>VALUE(AS21)</f>
        <v>55.077724704207583</v>
      </c>
      <c r="AZ8" s="28">
        <f>VALUE(AT21)</f>
        <v>0</v>
      </c>
    </row>
    <row r="9" spans="1:52" x14ac:dyDescent="0.25">
      <c r="A9" s="18">
        <v>39934</v>
      </c>
      <c r="B9" s="19" t="s">
        <v>64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39">
        <v>0.25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5">
        <v>1.1100000000000001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47" t="s">
        <v>64</v>
      </c>
      <c r="AK9" s="98">
        <v>39934</v>
      </c>
      <c r="AL9" s="37">
        <f t="shared" si="0"/>
        <v>0.25</v>
      </c>
      <c r="AM9" s="37">
        <f t="shared" si="1"/>
        <v>1.1100000000000001</v>
      </c>
      <c r="AN9" s="37">
        <f t="shared" si="2"/>
        <v>0</v>
      </c>
      <c r="AO9" s="37">
        <f t="shared" si="3"/>
        <v>0</v>
      </c>
      <c r="AP9" s="236"/>
      <c r="AQ9" s="203"/>
      <c r="AR9" s="203"/>
      <c r="AS9" s="205"/>
      <c r="AT9" s="205"/>
      <c r="AU9" s="1"/>
      <c r="AV9" s="26">
        <v>2014</v>
      </c>
      <c r="AW9" s="27">
        <f>VALUE(AQ23)</f>
        <v>23.332176119334672</v>
      </c>
      <c r="AX9" s="27">
        <f>VALUE(AR23)</f>
        <v>16.460070503694659</v>
      </c>
      <c r="AY9" s="27">
        <f>VALUE(AS23)</f>
        <v>36.129394444595562</v>
      </c>
      <c r="AZ9" s="28">
        <f>VALUE(AT23)</f>
        <v>0</v>
      </c>
    </row>
    <row r="10" spans="1:52" x14ac:dyDescent="0.25">
      <c r="A10" s="18">
        <v>39995</v>
      </c>
      <c r="B10" s="19" t="s">
        <v>64</v>
      </c>
      <c r="C10" s="20">
        <v>0</v>
      </c>
      <c r="D10" s="5">
        <v>0.84</v>
      </c>
      <c r="E10" s="5">
        <v>3.13</v>
      </c>
      <c r="F10" s="20">
        <v>0</v>
      </c>
      <c r="G10" s="20">
        <v>0</v>
      </c>
      <c r="H10" s="5">
        <v>1.58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5">
        <v>28.56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47" t="s">
        <v>64</v>
      </c>
      <c r="AK10" s="98">
        <v>39995</v>
      </c>
      <c r="AL10" s="37">
        <f t="shared" si="0"/>
        <v>5.55</v>
      </c>
      <c r="AM10" s="37">
        <f t="shared" si="1"/>
        <v>28.56</v>
      </c>
      <c r="AN10" s="37">
        <f t="shared" si="2"/>
        <v>0</v>
      </c>
      <c r="AO10" s="37">
        <f t="shared" si="3"/>
        <v>0</v>
      </c>
      <c r="AP10" s="236"/>
      <c r="AQ10" s="203"/>
      <c r="AR10" s="203"/>
      <c r="AS10" s="205"/>
      <c r="AT10" s="205"/>
      <c r="AU10" s="1"/>
      <c r="AV10" s="26">
        <v>2015</v>
      </c>
      <c r="AW10" s="27">
        <f>VALUE(AQ25)</f>
        <v>136.26464886841035</v>
      </c>
      <c r="AX10" s="27">
        <f>VALUE(AR25)</f>
        <v>14.164999999999999</v>
      </c>
      <c r="AY10" s="27">
        <f>VALUE(AS25)</f>
        <v>52.612199710891268</v>
      </c>
      <c r="AZ10" s="28">
        <f>VALUE(AT25)</f>
        <v>9.9</v>
      </c>
    </row>
    <row r="11" spans="1:52" x14ac:dyDescent="0.25">
      <c r="A11" s="18">
        <v>40026</v>
      </c>
      <c r="B11" s="19" t="s">
        <v>64</v>
      </c>
      <c r="C11" s="5">
        <v>6.63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47" t="s">
        <v>64</v>
      </c>
      <c r="AK11" s="98">
        <v>40026</v>
      </c>
      <c r="AL11" s="37">
        <f t="shared" si="0"/>
        <v>6.63</v>
      </c>
      <c r="AM11" s="37">
        <f t="shared" si="1"/>
        <v>0</v>
      </c>
      <c r="AN11" s="37">
        <f t="shared" si="2"/>
        <v>0</v>
      </c>
      <c r="AO11" s="37">
        <f t="shared" si="3"/>
        <v>0</v>
      </c>
      <c r="AP11" s="236"/>
      <c r="AQ11" s="203"/>
      <c r="AR11" s="203"/>
      <c r="AS11" s="205"/>
      <c r="AT11" s="205"/>
      <c r="AU11" s="1"/>
      <c r="AV11" s="26">
        <v>2016</v>
      </c>
      <c r="AW11" s="27">
        <f>VALUE(AQ28)</f>
        <v>65.207499540264465</v>
      </c>
      <c r="AX11" s="27">
        <f>VALUE(AR28)</f>
        <v>477.23138906999668</v>
      </c>
      <c r="AY11" s="27">
        <f>VALUE(AS28)</f>
        <v>53.229015162913548</v>
      </c>
      <c r="AZ11" s="28">
        <f>VALUE(AT28)</f>
        <v>0</v>
      </c>
    </row>
    <row r="12" spans="1:52" x14ac:dyDescent="0.25">
      <c r="A12" s="18">
        <v>40087</v>
      </c>
      <c r="B12" s="19" t="s">
        <v>64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5">
        <v>0.89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47" t="s">
        <v>64</v>
      </c>
      <c r="AK12" s="98">
        <v>40087</v>
      </c>
      <c r="AL12" s="37">
        <f t="shared" si="0"/>
        <v>0.89</v>
      </c>
      <c r="AM12" s="37">
        <f t="shared" si="1"/>
        <v>0</v>
      </c>
      <c r="AN12" s="37">
        <f t="shared" si="2"/>
        <v>0</v>
      </c>
      <c r="AO12" s="37">
        <f t="shared" si="3"/>
        <v>0</v>
      </c>
      <c r="AP12" s="236"/>
      <c r="AQ12" s="203"/>
      <c r="AR12" s="203"/>
      <c r="AS12" s="205"/>
      <c r="AT12" s="205"/>
      <c r="AU12" s="1"/>
      <c r="AV12" s="26">
        <v>2017</v>
      </c>
      <c r="AW12" s="27">
        <f>VALUE(AQ31)</f>
        <v>27.4</v>
      </c>
      <c r="AX12" s="27">
        <f>VALUE(AR31)</f>
        <v>21.7</v>
      </c>
      <c r="AY12" s="27">
        <f>VALUE(AS31)</f>
        <v>118.4</v>
      </c>
      <c r="AZ12" s="28">
        <f>VALUE(AT31)</f>
        <v>0</v>
      </c>
    </row>
    <row r="13" spans="1:52" ht="15.75" thickBot="1" x14ac:dyDescent="0.3">
      <c r="A13" s="18">
        <v>40148</v>
      </c>
      <c r="B13" s="19" t="s">
        <v>64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49" t="s">
        <v>64</v>
      </c>
      <c r="AK13" s="96">
        <v>40148</v>
      </c>
      <c r="AL13" s="33">
        <f t="shared" si="0"/>
        <v>0</v>
      </c>
      <c r="AM13" s="33">
        <f t="shared" si="1"/>
        <v>0</v>
      </c>
      <c r="AN13" s="33">
        <f t="shared" si="2"/>
        <v>0</v>
      </c>
      <c r="AO13" s="33">
        <f t="shared" si="3"/>
        <v>0</v>
      </c>
      <c r="AP13" s="236"/>
      <c r="AQ13" s="203"/>
      <c r="AR13" s="203"/>
      <c r="AS13" s="206"/>
      <c r="AT13" s="206"/>
      <c r="AU13" s="1"/>
      <c r="AV13" s="26">
        <v>2018</v>
      </c>
      <c r="AW13" s="27">
        <f>VALUE(AQ34)</f>
        <v>35</v>
      </c>
      <c r="AX13" s="27">
        <f>VALUE(AR34)</f>
        <v>13.5</v>
      </c>
      <c r="AY13" s="27">
        <f>VALUE(AS34)</f>
        <v>283.89999999999998</v>
      </c>
      <c r="AZ13" s="28">
        <f>VALUE(AT34)</f>
        <v>0</v>
      </c>
    </row>
    <row r="14" spans="1:52" x14ac:dyDescent="0.25">
      <c r="A14" s="18">
        <v>40210</v>
      </c>
      <c r="B14" s="19" t="s">
        <v>64</v>
      </c>
      <c r="C14" s="39">
        <v>43.43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2" t="s">
        <v>64</v>
      </c>
      <c r="AK14" s="95">
        <v>40210</v>
      </c>
      <c r="AL14" s="24">
        <f t="shared" si="0"/>
        <v>43.43</v>
      </c>
      <c r="AM14" s="24">
        <f t="shared" si="1"/>
        <v>0</v>
      </c>
      <c r="AN14" s="24">
        <f t="shared" si="2"/>
        <v>0</v>
      </c>
      <c r="AO14" s="24">
        <f t="shared" si="3"/>
        <v>0</v>
      </c>
      <c r="AP14" s="230">
        <v>2010</v>
      </c>
      <c r="AQ14" s="204">
        <f>SUM(AL14:AL17)</f>
        <v>191.51000000000002</v>
      </c>
      <c r="AR14" s="204">
        <f>SUM(AM14:AM17)</f>
        <v>827.55</v>
      </c>
      <c r="AS14" s="204">
        <f>SUM(AN14:AN17)</f>
        <v>0</v>
      </c>
      <c r="AT14" s="204">
        <f>SUM(AO14:AO17)</f>
        <v>0</v>
      </c>
      <c r="AU14" s="1"/>
      <c r="AV14" s="26">
        <v>2019</v>
      </c>
      <c r="AW14" s="27">
        <f>VALUE(AQ37)</f>
        <v>125.67246055226816</v>
      </c>
      <c r="AX14" s="27">
        <f>VALUE(AR37)</f>
        <v>0</v>
      </c>
      <c r="AY14" s="27">
        <f>VALUE(AS37)</f>
        <v>95.100887573964485</v>
      </c>
      <c r="AZ14" s="28">
        <f>VALUE(AT37)</f>
        <v>0</v>
      </c>
    </row>
    <row r="15" spans="1:52" x14ac:dyDescent="0.25">
      <c r="A15" s="18">
        <v>40269</v>
      </c>
      <c r="B15" s="19" t="s">
        <v>64</v>
      </c>
      <c r="C15" s="39">
        <v>104.1</v>
      </c>
      <c r="D15" s="39">
        <v>5.41</v>
      </c>
      <c r="E15" s="39">
        <v>8</v>
      </c>
      <c r="F15" s="20">
        <v>0</v>
      </c>
      <c r="G15" s="39">
        <v>1.0900000000000001</v>
      </c>
      <c r="H15" s="39">
        <v>1.37</v>
      </c>
      <c r="I15" s="20">
        <v>0</v>
      </c>
      <c r="J15" s="20">
        <v>0</v>
      </c>
      <c r="K15" s="20">
        <v>0</v>
      </c>
      <c r="L15" s="39">
        <v>9.3000000000000007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47" t="s">
        <v>64</v>
      </c>
      <c r="AK15" s="98">
        <v>40269</v>
      </c>
      <c r="AL15" s="37">
        <f t="shared" si="0"/>
        <v>129.27000000000001</v>
      </c>
      <c r="AM15" s="37">
        <f t="shared" si="1"/>
        <v>0</v>
      </c>
      <c r="AN15" s="37">
        <f t="shared" si="2"/>
        <v>0</v>
      </c>
      <c r="AO15" s="37">
        <f t="shared" si="3"/>
        <v>0</v>
      </c>
      <c r="AP15" s="231"/>
      <c r="AQ15" s="205"/>
      <c r="AR15" s="205"/>
      <c r="AS15" s="205"/>
      <c r="AT15" s="205"/>
      <c r="AU15" s="1"/>
      <c r="AV15" s="26">
        <v>2021</v>
      </c>
      <c r="AW15" s="27">
        <f>VALUE(AQ40)</f>
        <v>241.97830759234262</v>
      </c>
      <c r="AX15" s="27">
        <f>VALUE(AR40)</f>
        <v>284</v>
      </c>
      <c r="AY15" s="27">
        <f>VALUE(AS40)</f>
        <v>224.95871444994242</v>
      </c>
      <c r="AZ15" s="28">
        <f>VALUE(AT40)</f>
        <v>0</v>
      </c>
    </row>
    <row r="16" spans="1:52" ht="15.75" thickBot="1" x14ac:dyDescent="0.3">
      <c r="A16" s="18">
        <v>40330</v>
      </c>
      <c r="B16" s="19" t="s">
        <v>64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47" t="s">
        <v>64</v>
      </c>
      <c r="AK16" s="98">
        <v>40330</v>
      </c>
      <c r="AL16" s="37">
        <f t="shared" si="0"/>
        <v>0</v>
      </c>
      <c r="AM16" s="37">
        <f t="shared" si="1"/>
        <v>0</v>
      </c>
      <c r="AN16" s="37">
        <f t="shared" si="2"/>
        <v>0</v>
      </c>
      <c r="AO16" s="37">
        <f t="shared" si="3"/>
        <v>0</v>
      </c>
      <c r="AP16" s="231"/>
      <c r="AQ16" s="205"/>
      <c r="AR16" s="205"/>
      <c r="AS16" s="205"/>
      <c r="AT16" s="205"/>
      <c r="AU16" s="1"/>
      <c r="AV16" s="41">
        <v>2022</v>
      </c>
      <c r="AW16" s="42">
        <f>VALUE(AQ45)</f>
        <v>49.5</v>
      </c>
      <c r="AX16" s="42">
        <f>VALUE(AR45)</f>
        <v>0</v>
      </c>
      <c r="AY16" s="42">
        <f>VALUE(AS45)</f>
        <v>34.799999999999997</v>
      </c>
      <c r="AZ16" s="43">
        <f>VALUE(AT45)</f>
        <v>12.8</v>
      </c>
    </row>
    <row r="17" spans="1:51" ht="15.75" thickBot="1" x14ac:dyDescent="0.3">
      <c r="A17" s="18">
        <v>40452</v>
      </c>
      <c r="B17" s="19" t="s">
        <v>64</v>
      </c>
      <c r="C17" s="39">
        <v>2.94</v>
      </c>
      <c r="D17" s="39">
        <v>1.02</v>
      </c>
      <c r="E17" s="39">
        <v>8.8000000000000007</v>
      </c>
      <c r="F17" s="39">
        <v>5.2</v>
      </c>
      <c r="G17" s="20">
        <v>0</v>
      </c>
      <c r="H17" s="39">
        <v>0.85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39">
        <v>28.62</v>
      </c>
      <c r="W17" s="39">
        <v>11.53</v>
      </c>
      <c r="X17" s="20">
        <v>0</v>
      </c>
      <c r="Y17" s="20">
        <v>0</v>
      </c>
      <c r="Z17" s="20">
        <v>0</v>
      </c>
      <c r="AA17" s="39">
        <v>787.4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49" t="s">
        <v>64</v>
      </c>
      <c r="AK17" s="96">
        <v>40452</v>
      </c>
      <c r="AL17" s="33">
        <f t="shared" si="0"/>
        <v>18.810000000000002</v>
      </c>
      <c r="AM17" s="33">
        <f t="shared" si="1"/>
        <v>827.55</v>
      </c>
      <c r="AN17" s="33">
        <f t="shared" si="2"/>
        <v>0</v>
      </c>
      <c r="AO17" s="33">
        <f t="shared" si="3"/>
        <v>0</v>
      </c>
      <c r="AP17" s="238"/>
      <c r="AQ17" s="206"/>
      <c r="AR17" s="206"/>
      <c r="AS17" s="206"/>
      <c r="AT17" s="206"/>
      <c r="AU17" s="1"/>
      <c r="AV17" s="1"/>
      <c r="AW17" s="1"/>
      <c r="AX17" s="1"/>
      <c r="AY17" s="1"/>
    </row>
    <row r="18" spans="1:51" x14ac:dyDescent="0.25">
      <c r="A18" s="18">
        <v>40544</v>
      </c>
      <c r="B18" s="19" t="s">
        <v>64</v>
      </c>
      <c r="C18" s="20">
        <v>0</v>
      </c>
      <c r="D18" s="20">
        <v>0</v>
      </c>
      <c r="E18" s="39">
        <v>2.8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39">
        <v>0.26</v>
      </c>
      <c r="W18" s="20">
        <v>0</v>
      </c>
      <c r="X18" s="39">
        <v>30.02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2" t="s">
        <v>64</v>
      </c>
      <c r="AK18" s="95">
        <v>40544</v>
      </c>
      <c r="AL18" s="24">
        <f t="shared" si="0"/>
        <v>2.8</v>
      </c>
      <c r="AM18" s="24">
        <f t="shared" si="1"/>
        <v>30.28</v>
      </c>
      <c r="AN18" s="24">
        <f t="shared" si="2"/>
        <v>0</v>
      </c>
      <c r="AO18" s="24">
        <f t="shared" si="3"/>
        <v>0</v>
      </c>
      <c r="AP18" s="230">
        <v>2011</v>
      </c>
      <c r="AQ18" s="204">
        <f>SUM(AL18:AL20)</f>
        <v>11.02</v>
      </c>
      <c r="AR18" s="204">
        <f>SUM(AM18:AM20)</f>
        <v>30.28</v>
      </c>
      <c r="AS18" s="204">
        <f>SUM(AN18:AN20)</f>
        <v>0</v>
      </c>
      <c r="AT18" s="204">
        <f>SUM(AO18:AO20)</f>
        <v>0</v>
      </c>
      <c r="AU18" s="1"/>
      <c r="AV18" s="1"/>
      <c r="AW18" s="1"/>
      <c r="AX18" s="1"/>
      <c r="AY18" s="1"/>
    </row>
    <row r="19" spans="1:51" x14ac:dyDescent="0.25">
      <c r="A19" s="18">
        <v>40634</v>
      </c>
      <c r="B19" s="19" t="s">
        <v>64</v>
      </c>
      <c r="C19" s="20">
        <v>0</v>
      </c>
      <c r="D19" s="39">
        <v>0.75</v>
      </c>
      <c r="E19" s="39">
        <v>7.47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47" t="s">
        <v>64</v>
      </c>
      <c r="AK19" s="98">
        <v>40634</v>
      </c>
      <c r="AL19" s="37">
        <f t="shared" si="0"/>
        <v>8.2199999999999989</v>
      </c>
      <c r="AM19" s="37">
        <f t="shared" si="1"/>
        <v>0</v>
      </c>
      <c r="AN19" s="37">
        <f t="shared" si="2"/>
        <v>0</v>
      </c>
      <c r="AO19" s="37">
        <f t="shared" si="3"/>
        <v>0</v>
      </c>
      <c r="AP19" s="231"/>
      <c r="AQ19" s="205"/>
      <c r="AR19" s="205"/>
      <c r="AS19" s="205"/>
      <c r="AT19" s="205"/>
      <c r="AU19" s="1"/>
      <c r="AV19" s="1"/>
      <c r="AW19" s="1"/>
      <c r="AX19" s="1"/>
      <c r="AY19" s="1"/>
    </row>
    <row r="20" spans="1:51" ht="15.75" thickBot="1" x14ac:dyDescent="0.3">
      <c r="A20" s="18">
        <v>40756</v>
      </c>
      <c r="B20" s="19" t="s">
        <v>64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49" t="s">
        <v>64</v>
      </c>
      <c r="AK20" s="96">
        <v>40756</v>
      </c>
      <c r="AL20" s="33">
        <f t="shared" si="0"/>
        <v>0</v>
      </c>
      <c r="AM20" s="33">
        <f t="shared" si="1"/>
        <v>0</v>
      </c>
      <c r="AN20" s="33">
        <f t="shared" si="2"/>
        <v>0</v>
      </c>
      <c r="AO20" s="33">
        <f t="shared" si="3"/>
        <v>0</v>
      </c>
      <c r="AP20" s="238"/>
      <c r="AQ20" s="206"/>
      <c r="AR20" s="206"/>
      <c r="AS20" s="206"/>
      <c r="AT20" s="206"/>
      <c r="AU20" s="1"/>
      <c r="AV20" s="1"/>
      <c r="AW20" s="1"/>
      <c r="AX20" s="1"/>
      <c r="AY20" s="1"/>
    </row>
    <row r="21" spans="1:51" x14ac:dyDescent="0.25">
      <c r="A21" s="18">
        <v>41334</v>
      </c>
      <c r="B21" s="19" t="s">
        <v>64</v>
      </c>
      <c r="C21" s="39">
        <v>389.32880844645547</v>
      </c>
      <c r="D21" s="39">
        <v>42.420814479638011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39">
        <v>4.0849673202614376</v>
      </c>
      <c r="O21" s="39">
        <v>9.42684766214178</v>
      </c>
      <c r="P21" s="20">
        <v>0</v>
      </c>
      <c r="Q21" s="20">
        <v>0</v>
      </c>
      <c r="R21" s="144">
        <v>6.1274509803921564</v>
      </c>
      <c r="S21" s="20">
        <v>0</v>
      </c>
      <c r="T21" s="20">
        <v>0</v>
      </c>
      <c r="U21" s="39">
        <v>1.5711412770236299</v>
      </c>
      <c r="V21" s="20">
        <v>0</v>
      </c>
      <c r="W21" s="20">
        <v>0</v>
      </c>
      <c r="X21" s="20">
        <v>0</v>
      </c>
      <c r="Y21" s="20">
        <v>0</v>
      </c>
      <c r="Z21" s="39">
        <v>5.3418803418803407</v>
      </c>
      <c r="AA21" s="39">
        <v>7.5414781297134228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2" t="s">
        <v>64</v>
      </c>
      <c r="AK21" s="95">
        <v>41334</v>
      </c>
      <c r="AL21" s="24">
        <f t="shared" si="0"/>
        <v>431.74962292609348</v>
      </c>
      <c r="AM21" s="24">
        <f t="shared" si="1"/>
        <v>23.881347410759172</v>
      </c>
      <c r="AN21" s="24">
        <f t="shared" si="2"/>
        <v>10.212418300653594</v>
      </c>
      <c r="AO21" s="24">
        <f t="shared" si="3"/>
        <v>0</v>
      </c>
      <c r="AP21" s="230">
        <v>2013</v>
      </c>
      <c r="AQ21" s="204">
        <f>SUM(AL21:AL22)</f>
        <v>962.5177865046694</v>
      </c>
      <c r="AR21" s="204">
        <f>SUM(AM21:AM22)</f>
        <v>56.992274645854366</v>
      </c>
      <c r="AS21" s="204">
        <f>SUM(AN21:AN22)</f>
        <v>55.077724704207583</v>
      </c>
      <c r="AT21" s="204">
        <f>SUM(AO21:AO22)</f>
        <v>0</v>
      </c>
      <c r="AU21" s="1"/>
      <c r="AV21" s="1"/>
      <c r="AW21" s="1"/>
      <c r="AX21" s="1"/>
      <c r="AY21" s="1"/>
    </row>
    <row r="22" spans="1:51" ht="15.75" thickBot="1" x14ac:dyDescent="0.3">
      <c r="A22" s="18">
        <v>41548</v>
      </c>
      <c r="B22" s="19" t="s">
        <v>64</v>
      </c>
      <c r="C22" s="39">
        <v>485.73730253884651</v>
      </c>
      <c r="D22" s="39">
        <v>44.368642495027565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39">
        <v>0.66221854470190389</v>
      </c>
      <c r="M22" s="20">
        <v>0</v>
      </c>
      <c r="N22" s="39">
        <v>5.6288576299661832</v>
      </c>
      <c r="O22" s="39">
        <v>9.933278170528558</v>
      </c>
      <c r="P22" s="20">
        <v>0</v>
      </c>
      <c r="Q22" s="20">
        <v>0</v>
      </c>
      <c r="R22" s="39">
        <v>39.236448773587803</v>
      </c>
      <c r="S22" s="20">
        <v>0</v>
      </c>
      <c r="T22" s="20">
        <v>0</v>
      </c>
      <c r="U22" s="39">
        <v>9.2710596258266555</v>
      </c>
      <c r="V22" s="20">
        <v>0</v>
      </c>
      <c r="W22" s="20">
        <v>0</v>
      </c>
      <c r="X22" s="20">
        <v>0</v>
      </c>
      <c r="Y22" s="20">
        <v>0</v>
      </c>
      <c r="Z22" s="39">
        <v>5.6288576299661832</v>
      </c>
      <c r="AA22" s="39">
        <v>8.2777318087737992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49" t="s">
        <v>64</v>
      </c>
      <c r="AK22" s="96">
        <v>41548</v>
      </c>
      <c r="AL22" s="33">
        <f t="shared" si="0"/>
        <v>530.76816357857592</v>
      </c>
      <c r="AM22" s="33">
        <f t="shared" si="1"/>
        <v>33.110927235095197</v>
      </c>
      <c r="AN22" s="33">
        <f t="shared" si="2"/>
        <v>44.865306403553987</v>
      </c>
      <c r="AO22" s="33">
        <f t="shared" si="3"/>
        <v>0</v>
      </c>
      <c r="AP22" s="238"/>
      <c r="AQ22" s="206"/>
      <c r="AR22" s="206"/>
      <c r="AS22" s="206"/>
      <c r="AT22" s="206"/>
      <c r="AU22" s="1"/>
      <c r="AV22" s="1"/>
      <c r="AW22" s="1"/>
      <c r="AX22" s="1"/>
      <c r="AY22" s="1"/>
    </row>
    <row r="23" spans="1:51" x14ac:dyDescent="0.25">
      <c r="A23" s="18">
        <v>41852</v>
      </c>
      <c r="B23" s="19" t="s">
        <v>64</v>
      </c>
      <c r="C23" s="20">
        <v>0</v>
      </c>
      <c r="D23" s="39">
        <v>4.674259372245948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39">
        <v>15.29150566063317</v>
      </c>
      <c r="O23" s="20">
        <v>0</v>
      </c>
      <c r="P23" s="39">
        <v>4.3403837027998087</v>
      </c>
      <c r="Q23" s="39">
        <v>6.3436377194766429</v>
      </c>
      <c r="R23" s="39">
        <v>2.5040675208460432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39">
        <v>3.1050437258490935</v>
      </c>
      <c r="AA23" s="39">
        <v>3.3387566944613911</v>
      </c>
      <c r="AB23" s="20">
        <v>0</v>
      </c>
      <c r="AC23" s="39">
        <v>3.6726323639075305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2" t="s">
        <v>64</v>
      </c>
      <c r="AK23" s="95">
        <v>41852</v>
      </c>
      <c r="AL23" s="24">
        <f t="shared" si="0"/>
        <v>4.674259372245948</v>
      </c>
      <c r="AM23" s="24">
        <f t="shared" si="1"/>
        <v>16.460070503694659</v>
      </c>
      <c r="AN23" s="24">
        <f t="shared" si="2"/>
        <v>22.135956884279022</v>
      </c>
      <c r="AO23" s="24">
        <f t="shared" si="3"/>
        <v>0</v>
      </c>
      <c r="AP23" s="230">
        <v>2014</v>
      </c>
      <c r="AQ23" s="204">
        <f>SUM(AL23:AL24)</f>
        <v>23.332176119334672</v>
      </c>
      <c r="AR23" s="204">
        <f>SUM(AM23:AM24)</f>
        <v>16.460070503694659</v>
      </c>
      <c r="AS23" s="204">
        <f>SUM(AN23:AN24)</f>
        <v>36.129394444595562</v>
      </c>
      <c r="AT23" s="204">
        <f>SUM(AO23:AO24)</f>
        <v>0</v>
      </c>
      <c r="AU23" s="1"/>
      <c r="AV23" s="1"/>
      <c r="AW23" s="1"/>
      <c r="AX23" s="1"/>
      <c r="AY23" s="1"/>
    </row>
    <row r="24" spans="1:51" ht="15.75" thickBot="1" x14ac:dyDescent="0.3">
      <c r="A24" s="18">
        <v>41883</v>
      </c>
      <c r="B24" s="19" t="s">
        <v>64</v>
      </c>
      <c r="C24" s="20">
        <v>0</v>
      </c>
      <c r="D24" s="39">
        <v>5.7903879559930518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39">
        <v>10.615711252653927</v>
      </c>
      <c r="O24" s="20">
        <v>0</v>
      </c>
      <c r="P24" s="20">
        <v>0</v>
      </c>
      <c r="Q24" s="20">
        <v>0</v>
      </c>
      <c r="R24" s="39">
        <v>3.3777263076626136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39">
        <v>12.867528791095673</v>
      </c>
      <c r="AH24" s="20">
        <v>0</v>
      </c>
      <c r="AI24" s="20">
        <v>0</v>
      </c>
      <c r="AJ24" s="49" t="s">
        <v>64</v>
      </c>
      <c r="AK24" s="96">
        <v>41883</v>
      </c>
      <c r="AL24" s="33">
        <f t="shared" si="0"/>
        <v>18.657916747088723</v>
      </c>
      <c r="AM24" s="33">
        <f t="shared" si="1"/>
        <v>0</v>
      </c>
      <c r="AN24" s="33">
        <f t="shared" si="2"/>
        <v>13.99343756031654</v>
      </c>
      <c r="AO24" s="33">
        <f t="shared" si="3"/>
        <v>0</v>
      </c>
      <c r="AP24" s="238"/>
      <c r="AQ24" s="206"/>
      <c r="AR24" s="206"/>
      <c r="AS24" s="206"/>
      <c r="AT24" s="206"/>
      <c r="AU24" s="1"/>
      <c r="AV24" s="1"/>
      <c r="AW24" s="1"/>
      <c r="AX24" s="1"/>
      <c r="AY24" s="1"/>
    </row>
    <row r="25" spans="1:51" x14ac:dyDescent="0.25">
      <c r="A25" s="18">
        <v>42036</v>
      </c>
      <c r="B25" s="19" t="s">
        <v>64</v>
      </c>
      <c r="C25" s="20">
        <v>0</v>
      </c>
      <c r="D25" s="39">
        <v>2.6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9">
        <v>15.9</v>
      </c>
      <c r="O25" s="20">
        <v>0</v>
      </c>
      <c r="P25" s="39">
        <v>6.5</v>
      </c>
      <c r="Q25" s="20">
        <v>0</v>
      </c>
      <c r="R25" s="39">
        <v>10.3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39">
        <v>4</v>
      </c>
      <c r="Y25" s="20">
        <v>0</v>
      </c>
      <c r="Z25" s="20">
        <v>0</v>
      </c>
      <c r="AA25" s="39">
        <v>3.6</v>
      </c>
      <c r="AB25" s="20">
        <v>0</v>
      </c>
      <c r="AC25" s="20">
        <v>0</v>
      </c>
      <c r="AD25" s="20">
        <v>0</v>
      </c>
      <c r="AE25" s="20">
        <v>2.6</v>
      </c>
      <c r="AF25" s="20">
        <v>7.3</v>
      </c>
      <c r="AG25" s="20">
        <v>0</v>
      </c>
      <c r="AH25" s="39">
        <v>9.9</v>
      </c>
      <c r="AI25" s="39">
        <v>14.9</v>
      </c>
      <c r="AJ25" s="22" t="s">
        <v>64</v>
      </c>
      <c r="AK25" s="95">
        <v>42036</v>
      </c>
      <c r="AL25" s="24">
        <f t="shared" ref="AL25:AL30" si="4">SUM(C25:J25)+L25+M25+S25+T25+AB25+AG25+AH25+AI25</f>
        <v>27.4</v>
      </c>
      <c r="AM25" s="24">
        <f t="shared" si="1"/>
        <v>7.6</v>
      </c>
      <c r="AN25" s="24">
        <f t="shared" si="2"/>
        <v>32.700000000000003</v>
      </c>
      <c r="AO25" s="24">
        <f t="shared" si="3"/>
        <v>9.9</v>
      </c>
      <c r="AP25" s="236">
        <v>2015</v>
      </c>
      <c r="AQ25" s="203">
        <f>SUM(AL25:AL27)</f>
        <v>136.26464886841035</v>
      </c>
      <c r="AR25" s="203">
        <f>SUM(AM25:AM27)</f>
        <v>14.164999999999999</v>
      </c>
      <c r="AS25" s="203">
        <f>SUM(AN25:AN27)</f>
        <v>52.612199710891268</v>
      </c>
      <c r="AT25" s="203">
        <f>SUM(AO25:AO27)</f>
        <v>9.9</v>
      </c>
      <c r="AU25" s="1"/>
      <c r="AV25" s="1"/>
      <c r="AW25" s="1"/>
      <c r="AX25" s="1"/>
      <c r="AY25" s="1"/>
    </row>
    <row r="26" spans="1:51" x14ac:dyDescent="0.25">
      <c r="A26" s="18">
        <v>42156</v>
      </c>
      <c r="B26" s="19" t="s">
        <v>64</v>
      </c>
      <c r="C26" s="20">
        <v>0</v>
      </c>
      <c r="D26" s="39">
        <v>1.3460000000000001</v>
      </c>
      <c r="E26" s="39">
        <v>3.03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39">
        <v>14.645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39">
        <v>6.5650000000000004</v>
      </c>
      <c r="Y26" s="20">
        <v>0</v>
      </c>
      <c r="Z26" s="20">
        <v>0</v>
      </c>
      <c r="AA26" s="20">
        <v>0</v>
      </c>
      <c r="AB26" s="39">
        <v>1.06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47" t="s">
        <v>64</v>
      </c>
      <c r="AK26" s="98">
        <v>42156</v>
      </c>
      <c r="AL26" s="37">
        <f t="shared" si="4"/>
        <v>5.4359999999999999</v>
      </c>
      <c r="AM26" s="37">
        <f t="shared" si="1"/>
        <v>6.5650000000000004</v>
      </c>
      <c r="AN26" s="37">
        <f t="shared" si="2"/>
        <v>14.645</v>
      </c>
      <c r="AO26" s="37">
        <f t="shared" si="3"/>
        <v>0</v>
      </c>
      <c r="AP26" s="236"/>
      <c r="AQ26" s="203"/>
      <c r="AR26" s="203"/>
      <c r="AS26" s="203"/>
      <c r="AT26" s="203"/>
      <c r="AU26" s="1"/>
      <c r="AV26" s="1"/>
      <c r="AW26" s="1"/>
      <c r="AX26" s="1"/>
      <c r="AY26" s="1"/>
    </row>
    <row r="27" spans="1:51" ht="15.75" thickBot="1" x14ac:dyDescent="0.3">
      <c r="A27" s="18">
        <v>42248</v>
      </c>
      <c r="B27" s="19" t="s">
        <v>64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39">
        <v>5.2671997108912674</v>
      </c>
      <c r="S27" s="39">
        <v>1.9153453494150063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39">
        <v>101.51330351899534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49" t="s">
        <v>64</v>
      </c>
      <c r="AK27" s="96">
        <v>42248</v>
      </c>
      <c r="AL27" s="33">
        <f t="shared" si="4"/>
        <v>103.42864886841035</v>
      </c>
      <c r="AM27" s="33">
        <f t="shared" si="1"/>
        <v>0</v>
      </c>
      <c r="AN27" s="33">
        <f t="shared" si="2"/>
        <v>5.2671997108912674</v>
      </c>
      <c r="AO27" s="33">
        <f t="shared" si="3"/>
        <v>0</v>
      </c>
      <c r="AP27" s="236"/>
      <c r="AQ27" s="203"/>
      <c r="AR27" s="203"/>
      <c r="AS27" s="203"/>
      <c r="AT27" s="203"/>
      <c r="AU27" s="1"/>
      <c r="AV27" s="1"/>
      <c r="AW27" s="1"/>
      <c r="AX27" s="1"/>
      <c r="AY27" s="1"/>
    </row>
    <row r="28" spans="1:51" x14ac:dyDescent="0.25">
      <c r="A28" s="18">
        <v>42401</v>
      </c>
      <c r="B28" s="19" t="s">
        <v>64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2" t="s">
        <v>64</v>
      </c>
      <c r="AK28" s="95">
        <v>42401</v>
      </c>
      <c r="AL28" s="24">
        <f t="shared" si="4"/>
        <v>0</v>
      </c>
      <c r="AM28" s="24">
        <f t="shared" si="1"/>
        <v>0</v>
      </c>
      <c r="AN28" s="24">
        <f t="shared" si="2"/>
        <v>0</v>
      </c>
      <c r="AO28" s="24">
        <f t="shared" si="3"/>
        <v>0</v>
      </c>
      <c r="AP28" s="236">
        <v>2016</v>
      </c>
      <c r="AQ28" s="203">
        <f>SUM(AL28:AL30)</f>
        <v>65.207499540264465</v>
      </c>
      <c r="AR28" s="203">
        <f>SUM(AM28:AM30)</f>
        <v>477.23138906999668</v>
      </c>
      <c r="AS28" s="203">
        <f>SUM(AN28:AN30)</f>
        <v>53.229015162913548</v>
      </c>
      <c r="AT28" s="203">
        <f>SUM(AO28:AO30)</f>
        <v>0</v>
      </c>
      <c r="AU28" s="1"/>
      <c r="AV28" s="1"/>
      <c r="AW28" s="1"/>
      <c r="AX28" s="1"/>
      <c r="AY28" s="1"/>
    </row>
    <row r="29" spans="1:51" x14ac:dyDescent="0.25">
      <c r="A29" s="18">
        <v>42491</v>
      </c>
      <c r="B29" s="19" t="s">
        <v>64</v>
      </c>
      <c r="C29" s="20">
        <v>0</v>
      </c>
      <c r="D29" s="39">
        <v>1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47" t="s">
        <v>64</v>
      </c>
      <c r="AK29" s="98">
        <v>42491</v>
      </c>
      <c r="AL29" s="37">
        <f t="shared" si="4"/>
        <v>1</v>
      </c>
      <c r="AM29" s="37">
        <f t="shared" si="1"/>
        <v>0</v>
      </c>
      <c r="AN29" s="37">
        <f t="shared" si="2"/>
        <v>0</v>
      </c>
      <c r="AO29" s="37">
        <f t="shared" si="3"/>
        <v>0</v>
      </c>
      <c r="AP29" s="236"/>
      <c r="AQ29" s="203"/>
      <c r="AR29" s="203"/>
      <c r="AS29" s="203"/>
      <c r="AT29" s="203"/>
      <c r="AU29" s="1"/>
      <c r="AV29" s="1"/>
      <c r="AW29" s="1"/>
      <c r="AX29" s="1"/>
      <c r="AY29" s="1"/>
    </row>
    <row r="30" spans="1:51" ht="15.75" thickBot="1" x14ac:dyDescent="0.3">
      <c r="A30" s="18">
        <v>42583</v>
      </c>
      <c r="B30" s="19" t="s">
        <v>64</v>
      </c>
      <c r="C30" s="20">
        <v>0</v>
      </c>
      <c r="D30" s="20">
        <v>0</v>
      </c>
      <c r="E30" s="39">
        <v>8.3170336192052421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39">
        <v>21.624287409933629</v>
      </c>
      <c r="L30" s="20">
        <v>0</v>
      </c>
      <c r="M30" s="20">
        <v>0</v>
      </c>
      <c r="N30" s="39">
        <v>16.301385893642276</v>
      </c>
      <c r="O30" s="39">
        <v>28.943276994834239</v>
      </c>
      <c r="P30" s="39">
        <v>36.927629269271272</v>
      </c>
      <c r="Q30" s="39">
        <v>27.945232960529612</v>
      </c>
      <c r="R30" s="20">
        <v>0</v>
      </c>
      <c r="S30" s="39">
        <v>28.610595650066031</v>
      </c>
      <c r="T30" s="39">
        <v>11.976528411655549</v>
      </c>
      <c r="U30" s="39">
        <v>55.391443903906904</v>
      </c>
      <c r="V30" s="39">
        <v>47.906113646622181</v>
      </c>
      <c r="W30" s="39">
        <v>54.227059197218182</v>
      </c>
      <c r="X30" s="39">
        <v>47.573432301853984</v>
      </c>
      <c r="Y30" s="20">
        <v>0</v>
      </c>
      <c r="Z30" s="39">
        <v>41.91784944079442</v>
      </c>
      <c r="AA30" s="39">
        <v>51.89828978384071</v>
      </c>
      <c r="AB30" s="39">
        <v>15.303341859337644</v>
      </c>
      <c r="AC30" s="39">
        <v>53.229015162913548</v>
      </c>
      <c r="AD30" s="39">
        <v>46.57538826754935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49" t="s">
        <v>64</v>
      </c>
      <c r="AK30" s="96">
        <v>42583</v>
      </c>
      <c r="AL30" s="33">
        <f t="shared" si="4"/>
        <v>64.207499540264465</v>
      </c>
      <c r="AM30" s="33">
        <f t="shared" si="1"/>
        <v>477.23138906999668</v>
      </c>
      <c r="AN30" s="33">
        <f t="shared" si="2"/>
        <v>53.229015162913548</v>
      </c>
      <c r="AO30" s="33">
        <f t="shared" si="3"/>
        <v>0</v>
      </c>
      <c r="AP30" s="236"/>
      <c r="AQ30" s="203"/>
      <c r="AR30" s="203"/>
      <c r="AS30" s="203"/>
      <c r="AT30" s="203"/>
      <c r="AU30" s="1"/>
      <c r="AV30" s="1"/>
      <c r="AW30" s="1"/>
      <c r="AX30" s="1"/>
      <c r="AY30" s="1"/>
    </row>
    <row r="31" spans="1:51" x14ac:dyDescent="0.25">
      <c r="A31" s="18">
        <v>42736</v>
      </c>
      <c r="B31" s="19" t="s">
        <v>64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175"/>
      <c r="AI31" s="175"/>
      <c r="AJ31" s="22" t="s">
        <v>64</v>
      </c>
      <c r="AK31" s="95">
        <v>42736</v>
      </c>
      <c r="AL31" s="130"/>
      <c r="AM31" s="130"/>
      <c r="AN31" s="130"/>
      <c r="AO31" s="130"/>
      <c r="AP31" s="236">
        <v>2017</v>
      </c>
      <c r="AQ31" s="203">
        <f>SUM(AL31:AL33)</f>
        <v>27.4</v>
      </c>
      <c r="AR31" s="203">
        <f>SUM(AM31:AM33)</f>
        <v>21.7</v>
      </c>
      <c r="AS31" s="203">
        <f>SUM(AN31:AN33)</f>
        <v>118.4</v>
      </c>
      <c r="AT31" s="203">
        <f>SUM(AO31:AO33)</f>
        <v>0</v>
      </c>
      <c r="AU31" s="1"/>
      <c r="AV31" s="1"/>
      <c r="AW31" s="1"/>
      <c r="AX31" s="1"/>
      <c r="AY31" s="1"/>
    </row>
    <row r="32" spans="1:51" x14ac:dyDescent="0.25">
      <c r="A32" s="18">
        <v>42826</v>
      </c>
      <c r="B32" s="19" t="s">
        <v>64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39">
        <v>16.2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39">
        <v>17.2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47" t="s">
        <v>64</v>
      </c>
      <c r="AK32" s="98">
        <v>42826</v>
      </c>
      <c r="AL32" s="37">
        <f t="shared" ref="AL32:AL39" si="5">SUM(C32:J32)+L32+M32+S32+T32+AB32+AG32+AH32+AI32</f>
        <v>0</v>
      </c>
      <c r="AM32" s="37">
        <f t="shared" ref="AM32:AM45" si="6">K32+O32+Q32+U32+V32+W32+X32+Y32+Z32+AA32+AC32+AD32</f>
        <v>17.2</v>
      </c>
      <c r="AN32" s="37">
        <f t="shared" ref="AN32:AN37" si="7">N32+P32+R32</f>
        <v>16.2</v>
      </c>
      <c r="AO32" s="37">
        <f t="shared" ref="AO32:AO45" si="8">AE32+AF32</f>
        <v>0</v>
      </c>
      <c r="AP32" s="236"/>
      <c r="AQ32" s="203"/>
      <c r="AR32" s="203"/>
      <c r="AS32" s="203"/>
      <c r="AT32" s="203"/>
      <c r="AU32" s="1"/>
      <c r="AV32" s="1"/>
      <c r="AW32" s="1"/>
      <c r="AX32" s="1"/>
      <c r="AY32" s="1"/>
    </row>
    <row r="33" spans="1:56" ht="15.75" thickBot="1" x14ac:dyDescent="0.3">
      <c r="A33" s="18">
        <v>42948</v>
      </c>
      <c r="B33" s="19" t="s">
        <v>64</v>
      </c>
      <c r="C33" s="20">
        <v>0</v>
      </c>
      <c r="D33" s="39">
        <v>11.7</v>
      </c>
      <c r="E33" s="39">
        <v>15.7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39">
        <v>4.5</v>
      </c>
      <c r="L33" s="20">
        <v>0</v>
      </c>
      <c r="M33" s="20">
        <v>0</v>
      </c>
      <c r="N33" s="39">
        <v>102.2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49" t="s">
        <v>64</v>
      </c>
      <c r="AK33" s="96">
        <v>42948</v>
      </c>
      <c r="AL33" s="33">
        <f t="shared" si="5"/>
        <v>27.4</v>
      </c>
      <c r="AM33" s="33">
        <f t="shared" si="6"/>
        <v>4.5</v>
      </c>
      <c r="AN33" s="33">
        <f t="shared" si="7"/>
        <v>102.2</v>
      </c>
      <c r="AO33" s="33">
        <f t="shared" si="8"/>
        <v>0</v>
      </c>
      <c r="AP33" s="226"/>
      <c r="AQ33" s="213"/>
      <c r="AR33" s="213"/>
      <c r="AS33" s="213"/>
      <c r="AT33" s="213"/>
      <c r="AU33" s="1"/>
      <c r="AV33" s="1"/>
      <c r="AW33" s="1"/>
      <c r="AX33" s="1"/>
      <c r="AY33" s="1"/>
    </row>
    <row r="34" spans="1:56" ht="15.75" thickBot="1" x14ac:dyDescent="0.3">
      <c r="A34" s="18">
        <v>43101</v>
      </c>
      <c r="B34" s="19" t="s">
        <v>64</v>
      </c>
      <c r="C34" s="39">
        <v>4</v>
      </c>
      <c r="D34" s="39">
        <v>9.3000000000000007</v>
      </c>
      <c r="E34" s="39">
        <v>13.7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39">
        <v>62</v>
      </c>
      <c r="O34" s="20">
        <v>0</v>
      </c>
      <c r="P34" s="20">
        <v>0</v>
      </c>
      <c r="Q34" s="20">
        <v>0</v>
      </c>
      <c r="R34" s="39">
        <v>169.9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2" t="s">
        <v>64</v>
      </c>
      <c r="AK34" s="95">
        <v>43101</v>
      </c>
      <c r="AL34" s="24">
        <f t="shared" si="5"/>
        <v>27</v>
      </c>
      <c r="AM34" s="24">
        <f t="shared" si="6"/>
        <v>0</v>
      </c>
      <c r="AN34" s="24">
        <f t="shared" si="7"/>
        <v>231.9</v>
      </c>
      <c r="AO34" s="24">
        <f t="shared" si="8"/>
        <v>0</v>
      </c>
      <c r="AP34" s="202">
        <v>2018</v>
      </c>
      <c r="AQ34" s="203">
        <f>SUM(AL34:AL36)</f>
        <v>35</v>
      </c>
      <c r="AR34" s="203">
        <f>SUM(AM34:AM36)</f>
        <v>13.5</v>
      </c>
      <c r="AS34" s="203">
        <f>SUM(AN34:AN36)</f>
        <v>283.89999999999998</v>
      </c>
      <c r="AT34" s="203">
        <f>SUM(AO34:AO36)</f>
        <v>0</v>
      </c>
      <c r="AU34" s="1"/>
      <c r="AV34" s="1"/>
      <c r="AW34" s="1"/>
      <c r="AX34" s="1"/>
      <c r="AY34" s="1"/>
    </row>
    <row r="35" spans="1:56" ht="15.75" thickBot="1" x14ac:dyDescent="0.3">
      <c r="A35" s="18">
        <v>43252</v>
      </c>
      <c r="B35" s="19" t="s">
        <v>64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39">
        <v>24.5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39">
        <v>13.5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47" t="s">
        <v>64</v>
      </c>
      <c r="AK35" s="98">
        <v>43252</v>
      </c>
      <c r="AL35" s="37">
        <f t="shared" si="5"/>
        <v>0</v>
      </c>
      <c r="AM35" s="37">
        <f t="shared" si="6"/>
        <v>13.5</v>
      </c>
      <c r="AN35" s="37">
        <f t="shared" si="7"/>
        <v>24.5</v>
      </c>
      <c r="AO35" s="37">
        <f t="shared" si="8"/>
        <v>0</v>
      </c>
      <c r="AP35" s="202"/>
      <c r="AQ35" s="203"/>
      <c r="AR35" s="203"/>
      <c r="AS35" s="203"/>
      <c r="AT35" s="203"/>
      <c r="AU35" s="1"/>
      <c r="AV35" s="210" t="s">
        <v>1</v>
      </c>
      <c r="AW35" s="211"/>
      <c r="AX35" s="211"/>
      <c r="AY35" s="211"/>
      <c r="AZ35" s="211"/>
      <c r="BA35" s="211"/>
      <c r="BB35" s="211"/>
      <c r="BC35" s="211"/>
      <c r="BD35" s="212"/>
    </row>
    <row r="36" spans="1:56" ht="15.75" thickBot="1" x14ac:dyDescent="0.3">
      <c r="A36" s="18">
        <v>43313</v>
      </c>
      <c r="B36" s="19" t="s">
        <v>64</v>
      </c>
      <c r="C36" s="20">
        <v>0</v>
      </c>
      <c r="D36" s="20">
        <v>0</v>
      </c>
      <c r="E36" s="39">
        <v>8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39">
        <v>27.5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49" t="s">
        <v>64</v>
      </c>
      <c r="AK36" s="96">
        <v>43313</v>
      </c>
      <c r="AL36" s="56">
        <f t="shared" si="5"/>
        <v>8</v>
      </c>
      <c r="AM36" s="56">
        <f t="shared" si="6"/>
        <v>0</v>
      </c>
      <c r="AN36" s="56">
        <f t="shared" si="7"/>
        <v>27.5</v>
      </c>
      <c r="AO36" s="56">
        <f t="shared" si="8"/>
        <v>0</v>
      </c>
      <c r="AP36" s="201"/>
      <c r="AQ36" s="213"/>
      <c r="AR36" s="213"/>
      <c r="AS36" s="213"/>
      <c r="AT36" s="213"/>
      <c r="AU36" s="1"/>
      <c r="AV36" s="210" t="s">
        <v>46</v>
      </c>
      <c r="AW36" s="211"/>
      <c r="AX36" s="211"/>
      <c r="AY36" s="211"/>
      <c r="AZ36" s="212"/>
      <c r="BA36" s="211" t="s">
        <v>47</v>
      </c>
      <c r="BB36" s="211"/>
      <c r="BC36" s="211"/>
      <c r="BD36" s="212"/>
    </row>
    <row r="37" spans="1:56" ht="15.75" thickBot="1" x14ac:dyDescent="0.3">
      <c r="A37" s="18">
        <v>43466</v>
      </c>
      <c r="B37" s="19" t="s">
        <v>64</v>
      </c>
      <c r="C37" s="20">
        <v>0</v>
      </c>
      <c r="D37" s="39">
        <v>34.627712031558161</v>
      </c>
      <c r="E37" s="39">
        <v>39.527859960552242</v>
      </c>
      <c r="F37" s="20">
        <v>0</v>
      </c>
      <c r="G37" s="20">
        <v>0</v>
      </c>
      <c r="H37" s="20">
        <v>0</v>
      </c>
      <c r="I37" s="20">
        <v>0</v>
      </c>
      <c r="J37" s="39">
        <v>18.685897435897424</v>
      </c>
      <c r="K37" s="20">
        <v>0</v>
      </c>
      <c r="L37" s="20">
        <v>0</v>
      </c>
      <c r="M37" s="39">
        <v>14.700443786982241</v>
      </c>
      <c r="N37" s="20">
        <v>0</v>
      </c>
      <c r="O37" s="20">
        <v>0</v>
      </c>
      <c r="P37" s="20">
        <v>0</v>
      </c>
      <c r="Q37" s="20">
        <v>0</v>
      </c>
      <c r="R37" s="39">
        <v>29.400887573964475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39">
        <v>7.8402366863905275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39">
        <v>10.290310650887568</v>
      </c>
      <c r="AI37" s="20">
        <v>0</v>
      </c>
      <c r="AJ37" s="22" t="s">
        <v>64</v>
      </c>
      <c r="AK37" s="23">
        <v>43466</v>
      </c>
      <c r="AL37" s="24">
        <f t="shared" si="5"/>
        <v>125.67246055226816</v>
      </c>
      <c r="AM37" s="24">
        <f t="shared" si="6"/>
        <v>0</v>
      </c>
      <c r="AN37" s="24">
        <f t="shared" si="7"/>
        <v>29.400887573964475</v>
      </c>
      <c r="AO37" s="24">
        <f t="shared" si="8"/>
        <v>0</v>
      </c>
      <c r="AP37" s="236">
        <v>2019</v>
      </c>
      <c r="AQ37" s="203">
        <f>SUM(AL37:AL39)</f>
        <v>125.67246055226816</v>
      </c>
      <c r="AR37" s="203">
        <f>SUM(AM37:AM39)</f>
        <v>0</v>
      </c>
      <c r="AS37" s="203">
        <f>SUM(AN37:AN39)</f>
        <v>95.100887573964485</v>
      </c>
      <c r="AT37" s="203">
        <f>SUM(AO37:AO39)</f>
        <v>0</v>
      </c>
      <c r="AU37" s="1"/>
      <c r="AV37" s="26" t="s">
        <v>43</v>
      </c>
      <c r="AW37" s="1" t="s">
        <v>4</v>
      </c>
      <c r="AX37" s="1" t="s">
        <v>44</v>
      </c>
      <c r="AY37" s="1" t="s">
        <v>45</v>
      </c>
      <c r="AZ37" s="57" t="s">
        <v>7</v>
      </c>
      <c r="BA37" s="1" t="s">
        <v>4</v>
      </c>
      <c r="BB37" s="1" t="s">
        <v>44</v>
      </c>
      <c r="BC37" s="1" t="s">
        <v>45</v>
      </c>
      <c r="BD37" s="57" t="s">
        <v>7</v>
      </c>
    </row>
    <row r="38" spans="1:56" x14ac:dyDescent="0.25">
      <c r="A38" s="18">
        <v>43617</v>
      </c>
      <c r="B38" s="19" t="s">
        <v>64</v>
      </c>
      <c r="C38" s="63"/>
      <c r="D38" s="132"/>
      <c r="E38" s="132"/>
      <c r="F38" s="63"/>
      <c r="G38" s="63"/>
      <c r="H38" s="63"/>
      <c r="I38" s="63"/>
      <c r="J38" s="132"/>
      <c r="K38" s="63"/>
      <c r="L38" s="63"/>
      <c r="M38" s="132"/>
      <c r="N38" s="63"/>
      <c r="O38" s="63"/>
      <c r="P38" s="63"/>
      <c r="Q38" s="63"/>
      <c r="R38" s="132"/>
      <c r="S38" s="63"/>
      <c r="T38" s="63"/>
      <c r="U38" s="63"/>
      <c r="V38" s="63"/>
      <c r="W38" s="63"/>
      <c r="X38" s="63"/>
      <c r="Y38" s="63"/>
      <c r="Z38" s="63"/>
      <c r="AA38" s="63"/>
      <c r="AB38" s="132"/>
      <c r="AC38" s="63"/>
      <c r="AD38" s="63"/>
      <c r="AE38" s="63"/>
      <c r="AF38" s="63"/>
      <c r="AG38" s="63"/>
      <c r="AH38" s="132"/>
      <c r="AI38" s="63"/>
      <c r="AJ38" s="47" t="s">
        <v>64</v>
      </c>
      <c r="AK38" s="36">
        <v>43617</v>
      </c>
      <c r="AL38" s="66"/>
      <c r="AM38" s="66"/>
      <c r="AN38" s="66"/>
      <c r="AO38" s="66"/>
      <c r="AP38" s="236"/>
      <c r="AQ38" s="203"/>
      <c r="AR38" s="203"/>
      <c r="AS38" s="203"/>
      <c r="AT38" s="203"/>
      <c r="AU38" s="1"/>
      <c r="AV38" s="59">
        <v>2008</v>
      </c>
      <c r="AW38" s="60">
        <v>70.38</v>
      </c>
      <c r="AX38" s="60">
        <v>4.3999999999999995</v>
      </c>
      <c r="AY38" s="60">
        <v>0</v>
      </c>
      <c r="AZ38" s="61">
        <v>0</v>
      </c>
      <c r="BA38" s="62">
        <v>67.099999999999994</v>
      </c>
      <c r="BB38" s="60">
        <v>0</v>
      </c>
      <c r="BC38" s="60">
        <v>0</v>
      </c>
      <c r="BD38" s="61">
        <v>0</v>
      </c>
    </row>
    <row r="39" spans="1:56" ht="15.75" thickBot="1" x14ac:dyDescent="0.3">
      <c r="A39" s="18">
        <v>43678</v>
      </c>
      <c r="B39" s="19" t="s">
        <v>64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39">
        <v>65.7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105" t="s">
        <v>64</v>
      </c>
      <c r="AK39" s="32">
        <v>43678</v>
      </c>
      <c r="AL39" s="33">
        <f t="shared" si="5"/>
        <v>0</v>
      </c>
      <c r="AM39" s="33">
        <f t="shared" si="6"/>
        <v>0</v>
      </c>
      <c r="AN39" s="33">
        <f>N39+P39+R39</f>
        <v>65.7</v>
      </c>
      <c r="AO39" s="33">
        <f t="shared" si="8"/>
        <v>0</v>
      </c>
      <c r="AP39" s="226"/>
      <c r="AQ39" s="213"/>
      <c r="AR39" s="213"/>
      <c r="AS39" s="213"/>
      <c r="AT39" s="213"/>
      <c r="AU39" s="1"/>
      <c r="AV39" s="68">
        <v>2009</v>
      </c>
      <c r="AW39" s="69">
        <v>486.11999999999995</v>
      </c>
      <c r="AX39" s="69">
        <v>50.269999999999996</v>
      </c>
      <c r="AY39" s="69">
        <v>380.38999999999993</v>
      </c>
      <c r="AZ39" s="70">
        <v>0</v>
      </c>
      <c r="BA39" s="71">
        <v>383.81000000000006</v>
      </c>
      <c r="BB39" s="69">
        <v>0</v>
      </c>
      <c r="BC39" s="69">
        <v>599.06999999999994</v>
      </c>
      <c r="BD39" s="70">
        <v>0</v>
      </c>
    </row>
    <row r="40" spans="1:56" x14ac:dyDescent="0.25">
      <c r="A40" s="18">
        <v>44228</v>
      </c>
      <c r="B40" s="19" t="s">
        <v>64</v>
      </c>
      <c r="C40" s="72"/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39">
        <v>10</v>
      </c>
      <c r="M40" s="20">
        <v>0</v>
      </c>
      <c r="N40" s="106"/>
      <c r="O40" s="20">
        <v>0</v>
      </c>
      <c r="P40" s="20">
        <v>0</v>
      </c>
      <c r="Q40" s="20">
        <v>0</v>
      </c>
      <c r="R40" s="39">
        <v>60</v>
      </c>
      <c r="S40" s="20">
        <v>0</v>
      </c>
      <c r="T40" s="20">
        <v>0</v>
      </c>
      <c r="U40" s="20">
        <v>0</v>
      </c>
      <c r="V40" s="20">
        <v>0</v>
      </c>
      <c r="W40" s="39">
        <v>21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72"/>
      <c r="AH40" s="20">
        <v>0</v>
      </c>
      <c r="AI40" s="72"/>
      <c r="AJ40" s="22" t="s">
        <v>64</v>
      </c>
      <c r="AK40" s="107">
        <v>44228</v>
      </c>
      <c r="AL40" s="24">
        <f t="shared" ref="AL40:AL45" si="9">SUM(C40:J40)+L40+M40+S40+T40+AB40+AG40+AH40+AI40</f>
        <v>10</v>
      </c>
      <c r="AM40" s="24">
        <f t="shared" si="6"/>
        <v>21</v>
      </c>
      <c r="AN40" s="24">
        <f>P40+R40</f>
        <v>60</v>
      </c>
      <c r="AO40" s="24">
        <f t="shared" si="8"/>
        <v>0</v>
      </c>
      <c r="AP40" s="240">
        <v>2021</v>
      </c>
      <c r="AQ40" s="214">
        <f>SUM(AL40:AL44)</f>
        <v>241.97830759234262</v>
      </c>
      <c r="AR40" s="214">
        <f>SUM(AM40:AM44)</f>
        <v>284</v>
      </c>
      <c r="AS40" s="214">
        <f>SUM(AN40:AN44)</f>
        <v>224.95871444994242</v>
      </c>
      <c r="AT40" s="214">
        <f>SUM(AO40:AO44)</f>
        <v>0</v>
      </c>
      <c r="AU40" s="1"/>
      <c r="AV40" s="68">
        <v>2010</v>
      </c>
      <c r="AW40" s="69">
        <v>1268.0900000000001</v>
      </c>
      <c r="AX40" s="69">
        <v>3017.49</v>
      </c>
      <c r="AY40" s="69">
        <v>0</v>
      </c>
      <c r="AZ40" s="70">
        <v>1086.9000000000001</v>
      </c>
      <c r="BA40" s="71">
        <v>350.08000000000004</v>
      </c>
      <c r="BB40" s="69">
        <v>934.84</v>
      </c>
      <c r="BC40" s="69">
        <v>0</v>
      </c>
      <c r="BD40" s="70">
        <v>0</v>
      </c>
    </row>
    <row r="41" spans="1:56" x14ac:dyDescent="0.25">
      <c r="A41" s="18">
        <v>44287</v>
      </c>
      <c r="B41" s="19" t="s">
        <v>64</v>
      </c>
      <c r="C41" s="72"/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106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39">
        <v>44</v>
      </c>
      <c r="X41" s="20">
        <v>0</v>
      </c>
      <c r="Y41" s="20">
        <v>0</v>
      </c>
      <c r="Z41" s="72"/>
      <c r="AA41" s="39">
        <v>11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72"/>
      <c r="AH41" s="20">
        <v>0</v>
      </c>
      <c r="AI41" s="72"/>
      <c r="AJ41" s="47" t="s">
        <v>64</v>
      </c>
      <c r="AK41" s="108">
        <v>44287</v>
      </c>
      <c r="AL41" s="37">
        <f t="shared" si="9"/>
        <v>0</v>
      </c>
      <c r="AM41" s="37">
        <f t="shared" si="6"/>
        <v>55</v>
      </c>
      <c r="AN41" s="37">
        <f>P41+R41</f>
        <v>0</v>
      </c>
      <c r="AO41" s="37">
        <f>AE41+AF41</f>
        <v>0</v>
      </c>
      <c r="AP41" s="241"/>
      <c r="AQ41" s="203"/>
      <c r="AR41" s="203"/>
      <c r="AS41" s="203"/>
      <c r="AT41" s="203"/>
      <c r="AU41" s="1"/>
      <c r="AV41" s="68">
        <v>2011</v>
      </c>
      <c r="AW41" s="69">
        <v>729.1099999999999</v>
      </c>
      <c r="AX41" s="69">
        <v>33.35</v>
      </c>
      <c r="AY41" s="69">
        <v>0</v>
      </c>
      <c r="AZ41" s="70">
        <v>0</v>
      </c>
      <c r="BA41" s="71">
        <v>219.48</v>
      </c>
      <c r="BB41" s="69">
        <v>92.61</v>
      </c>
      <c r="BC41" s="69">
        <v>0</v>
      </c>
      <c r="BD41" s="70">
        <v>0</v>
      </c>
    </row>
    <row r="42" spans="1:56" x14ac:dyDescent="0.25">
      <c r="A42" s="18">
        <v>44317</v>
      </c>
      <c r="B42" s="19" t="s">
        <v>64</v>
      </c>
      <c r="C42" s="72"/>
      <c r="D42" s="39">
        <v>71</v>
      </c>
      <c r="E42" s="39">
        <v>61</v>
      </c>
      <c r="F42" s="20">
        <v>0</v>
      </c>
      <c r="G42" s="20">
        <v>0</v>
      </c>
      <c r="H42" s="20">
        <v>0</v>
      </c>
      <c r="I42" s="39">
        <v>12</v>
      </c>
      <c r="J42" s="20">
        <v>0</v>
      </c>
      <c r="K42" s="20">
        <v>0</v>
      </c>
      <c r="L42" s="39">
        <v>15</v>
      </c>
      <c r="M42" s="39">
        <v>11</v>
      </c>
      <c r="N42" s="106"/>
      <c r="O42" s="20">
        <v>0</v>
      </c>
      <c r="P42" s="39">
        <v>11</v>
      </c>
      <c r="Q42" s="20">
        <v>0</v>
      </c>
      <c r="R42" s="39">
        <v>36</v>
      </c>
      <c r="S42" s="20">
        <v>0</v>
      </c>
      <c r="T42" s="20">
        <v>0</v>
      </c>
      <c r="U42" s="39">
        <v>61</v>
      </c>
      <c r="V42" s="20">
        <v>0</v>
      </c>
      <c r="W42" s="39">
        <v>60</v>
      </c>
      <c r="X42" s="20">
        <v>0</v>
      </c>
      <c r="Y42" s="20">
        <v>0</v>
      </c>
      <c r="Z42" s="72"/>
      <c r="AA42" s="39">
        <v>87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2"/>
      <c r="AJ42" s="47" t="s">
        <v>64</v>
      </c>
      <c r="AK42" s="108">
        <v>44317</v>
      </c>
      <c r="AL42" s="37">
        <f t="shared" si="9"/>
        <v>170</v>
      </c>
      <c r="AM42" s="37">
        <f t="shared" si="6"/>
        <v>208</v>
      </c>
      <c r="AN42" s="37">
        <f>P42+R42</f>
        <v>47</v>
      </c>
      <c r="AO42" s="37">
        <f t="shared" si="8"/>
        <v>0</v>
      </c>
      <c r="AP42" s="241"/>
      <c r="AQ42" s="203"/>
      <c r="AR42" s="203"/>
      <c r="AS42" s="203"/>
      <c r="AT42" s="203"/>
      <c r="AU42" s="1"/>
      <c r="AV42" s="68">
        <v>2013</v>
      </c>
      <c r="AW42" s="69">
        <v>8336.1715604693927</v>
      </c>
      <c r="AX42" s="69">
        <v>845.39032883853872</v>
      </c>
      <c r="AY42" s="69">
        <v>799.4115842685336</v>
      </c>
      <c r="AZ42" s="70">
        <v>0</v>
      </c>
      <c r="BA42" s="71">
        <v>6094.8484947414508</v>
      </c>
      <c r="BB42" s="69">
        <v>385.00098968015118</v>
      </c>
      <c r="BC42" s="69">
        <v>626.54909348177421</v>
      </c>
      <c r="BD42" s="70">
        <v>0</v>
      </c>
    </row>
    <row r="43" spans="1:56" x14ac:dyDescent="0.25">
      <c r="A43" s="18">
        <v>44378</v>
      </c>
      <c r="B43" s="19" t="s">
        <v>64</v>
      </c>
      <c r="C43" s="72"/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106"/>
      <c r="O43" s="20">
        <v>0</v>
      </c>
      <c r="P43" s="39">
        <v>32.988454041085596</v>
      </c>
      <c r="Q43" s="20">
        <v>0</v>
      </c>
      <c r="R43" s="39">
        <v>84.970260408856831</v>
      </c>
      <c r="S43" s="39">
        <v>14.994751836857088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72"/>
      <c r="Z43" s="72"/>
      <c r="AA43" s="20">
        <v>0</v>
      </c>
      <c r="AB43" s="39">
        <v>16.994052081771368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39">
        <v>29.989503673714175</v>
      </c>
      <c r="AI43" s="72"/>
      <c r="AJ43" s="47" t="s">
        <v>64</v>
      </c>
      <c r="AK43" s="108">
        <v>44378</v>
      </c>
      <c r="AL43" s="37">
        <f t="shared" si="9"/>
        <v>61.978307592342631</v>
      </c>
      <c r="AM43" s="37">
        <f t="shared" si="6"/>
        <v>0</v>
      </c>
      <c r="AN43" s="37">
        <f>N43+P43+R43</f>
        <v>117.95871444994242</v>
      </c>
      <c r="AO43" s="37">
        <f t="shared" si="8"/>
        <v>0</v>
      </c>
      <c r="AP43" s="241"/>
      <c r="AQ43" s="203"/>
      <c r="AR43" s="203"/>
      <c r="AS43" s="203"/>
      <c r="AT43" s="203"/>
      <c r="AU43" s="1"/>
      <c r="AV43" s="68">
        <v>2014</v>
      </c>
      <c r="AW43" s="69">
        <v>95.272616085848796</v>
      </c>
      <c r="AX43" s="69">
        <v>84.993782520345604</v>
      </c>
      <c r="AY43" s="69">
        <v>266.60792775008554</v>
      </c>
      <c r="AZ43" s="70">
        <v>23.700487206596975</v>
      </c>
      <c r="BA43" s="71">
        <v>28.751700896326867</v>
      </c>
      <c r="BB43" s="69">
        <v>261.68044203612112</v>
      </c>
      <c r="BC43" s="69">
        <v>238.04389212900199</v>
      </c>
      <c r="BD43" s="70">
        <v>21.543350060260675</v>
      </c>
    </row>
    <row r="44" spans="1:56" ht="15.75" thickBot="1" x14ac:dyDescent="0.3">
      <c r="A44" s="18">
        <v>44470</v>
      </c>
      <c r="B44" s="19" t="s">
        <v>64</v>
      </c>
      <c r="C44" s="72"/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106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72"/>
      <c r="Z44" s="72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72"/>
      <c r="AH44" s="20">
        <v>0</v>
      </c>
      <c r="AI44" s="72"/>
      <c r="AJ44" s="105" t="s">
        <v>64</v>
      </c>
      <c r="AK44" s="109">
        <v>44470</v>
      </c>
      <c r="AL44" s="56">
        <f t="shared" si="9"/>
        <v>0</v>
      </c>
      <c r="AM44" s="56">
        <f t="shared" si="6"/>
        <v>0</v>
      </c>
      <c r="AN44" s="56">
        <f>N44+P44+R44</f>
        <v>0</v>
      </c>
      <c r="AO44" s="56">
        <f t="shared" si="8"/>
        <v>0</v>
      </c>
      <c r="AP44" s="242"/>
      <c r="AQ44" s="213"/>
      <c r="AR44" s="213"/>
      <c r="AS44" s="213"/>
      <c r="AT44" s="213"/>
      <c r="AU44" s="1"/>
      <c r="AV44" s="68">
        <v>2015</v>
      </c>
      <c r="AW44" s="69">
        <v>1356.5625730745949</v>
      </c>
      <c r="AX44" s="69">
        <v>121.46500000000002</v>
      </c>
      <c r="AY44" s="69">
        <v>435.53273942064402</v>
      </c>
      <c r="AZ44" s="70">
        <v>397.82800000000003</v>
      </c>
      <c r="BA44" s="71">
        <v>1502.2759693430653</v>
      </c>
      <c r="BB44" s="69">
        <v>159.79829838029127</v>
      </c>
      <c r="BC44" s="69">
        <v>238.49735863247867</v>
      </c>
      <c r="BD44" s="70">
        <v>178.58770000000001</v>
      </c>
    </row>
    <row r="45" spans="1:56" x14ac:dyDescent="0.25">
      <c r="A45" s="18">
        <v>44562</v>
      </c>
      <c r="B45" s="19" t="s">
        <v>64</v>
      </c>
      <c r="C45" s="72"/>
      <c r="D45" s="39">
        <v>11.7</v>
      </c>
      <c r="E45" s="39">
        <v>21.6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39">
        <v>16.2</v>
      </c>
      <c r="N45" s="106"/>
      <c r="O45" s="20">
        <v>0</v>
      </c>
      <c r="P45" s="20">
        <v>0</v>
      </c>
      <c r="Q45" s="20">
        <v>0</v>
      </c>
      <c r="R45" s="39">
        <v>34.799999999999997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72"/>
      <c r="Z45" s="72"/>
      <c r="AA45" s="20">
        <v>0</v>
      </c>
      <c r="AB45" s="20">
        <v>0</v>
      </c>
      <c r="AC45" s="20">
        <v>0</v>
      </c>
      <c r="AD45" s="20">
        <v>0</v>
      </c>
      <c r="AE45" s="39">
        <v>5.2</v>
      </c>
      <c r="AF45" s="39">
        <v>7.6</v>
      </c>
      <c r="AG45" s="72"/>
      <c r="AH45" s="20">
        <v>0</v>
      </c>
      <c r="AI45" s="74"/>
      <c r="AJ45" s="22" t="s">
        <v>64</v>
      </c>
      <c r="AK45" s="95">
        <v>44562</v>
      </c>
      <c r="AL45" s="37">
        <f t="shared" si="9"/>
        <v>49.5</v>
      </c>
      <c r="AM45" s="37">
        <f t="shared" si="6"/>
        <v>0</v>
      </c>
      <c r="AN45" s="37">
        <f>N45+P45+R45</f>
        <v>34.799999999999997</v>
      </c>
      <c r="AO45" s="37">
        <f t="shared" si="8"/>
        <v>12.8</v>
      </c>
      <c r="AP45" s="240">
        <v>2022</v>
      </c>
      <c r="AQ45" s="214">
        <f>SUM(AL45:AL49)</f>
        <v>49.5</v>
      </c>
      <c r="AR45" s="214">
        <f>SUM(AM45:AM49)</f>
        <v>0</v>
      </c>
      <c r="AS45" s="214">
        <f>SUM(AN45:AN49)</f>
        <v>34.799999999999997</v>
      </c>
      <c r="AT45" s="214">
        <f>SUM(AO45:AO49)</f>
        <v>12.8</v>
      </c>
      <c r="AU45" s="1"/>
      <c r="AV45" s="68">
        <v>2016</v>
      </c>
      <c r="AW45" s="69">
        <v>533.58530601782934</v>
      </c>
      <c r="AX45" s="69">
        <v>3345.6685082199156</v>
      </c>
      <c r="AY45" s="69">
        <v>663.18194292950966</v>
      </c>
      <c r="AZ45" s="70">
        <v>51.669237877639802</v>
      </c>
      <c r="BA45" s="71">
        <v>571.54499516823716</v>
      </c>
      <c r="BB45" s="69">
        <v>1907.3320161151673</v>
      </c>
      <c r="BC45" s="69">
        <v>348.48195453107257</v>
      </c>
      <c r="BD45" s="70">
        <v>39.741552277682402</v>
      </c>
    </row>
    <row r="46" spans="1:56" x14ac:dyDescent="0.25">
      <c r="A46" s="18"/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7"/>
      <c r="AI46" s="27"/>
      <c r="AJ46" s="110"/>
      <c r="AK46" s="110"/>
      <c r="AL46" s="111"/>
      <c r="AM46" s="111"/>
      <c r="AN46" s="111"/>
      <c r="AO46" s="111"/>
      <c r="AP46" s="241"/>
      <c r="AQ46" s="203"/>
      <c r="AR46" s="203"/>
      <c r="AS46" s="203"/>
      <c r="AT46" s="203"/>
      <c r="AU46" s="1"/>
      <c r="AV46" s="68">
        <v>2017</v>
      </c>
      <c r="AW46" s="69">
        <v>547.20000000000005</v>
      </c>
      <c r="AX46" s="69">
        <v>2662.4</v>
      </c>
      <c r="AY46" s="69">
        <v>2313.2000000000003</v>
      </c>
      <c r="AZ46" s="70">
        <v>39.1</v>
      </c>
      <c r="BA46" s="71">
        <v>426.49999999999994</v>
      </c>
      <c r="BB46" s="69">
        <v>1103.4000000000001</v>
      </c>
      <c r="BC46" s="69">
        <v>1570.3999999999999</v>
      </c>
      <c r="BD46" s="70">
        <v>8.8999999999999986</v>
      </c>
    </row>
    <row r="47" spans="1:56" x14ac:dyDescent="0.25">
      <c r="A47" s="18"/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7"/>
      <c r="AI47" s="27"/>
      <c r="AJ47" s="110"/>
      <c r="AK47" s="110"/>
      <c r="AL47" s="111"/>
      <c r="AM47" s="111"/>
      <c r="AN47" s="111"/>
      <c r="AO47" s="111"/>
      <c r="AP47" s="241"/>
      <c r="AQ47" s="203"/>
      <c r="AR47" s="203"/>
      <c r="AS47" s="203"/>
      <c r="AT47" s="203"/>
      <c r="AU47" s="1"/>
      <c r="AV47" s="68">
        <v>2018</v>
      </c>
      <c r="AW47" s="69">
        <v>2838.4</v>
      </c>
      <c r="AX47" s="69">
        <v>173.4</v>
      </c>
      <c r="AY47" s="69">
        <v>1689</v>
      </c>
      <c r="AZ47" s="70">
        <v>0</v>
      </c>
      <c r="BA47" s="71">
        <v>1732.8000000000002</v>
      </c>
      <c r="BB47" s="69">
        <v>403.29999999999995</v>
      </c>
      <c r="BC47" s="69">
        <v>939.19999999999993</v>
      </c>
      <c r="BD47" s="70">
        <v>8</v>
      </c>
    </row>
    <row r="48" spans="1:56" x14ac:dyDescent="0.25">
      <c r="A48" s="18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7"/>
      <c r="AI48" s="27"/>
      <c r="AJ48" s="110"/>
      <c r="AK48" s="110"/>
      <c r="AL48" s="111"/>
      <c r="AM48" s="111"/>
      <c r="AN48" s="111"/>
      <c r="AO48" s="111"/>
      <c r="AP48" s="241"/>
      <c r="AQ48" s="203"/>
      <c r="AR48" s="203"/>
      <c r="AS48" s="203"/>
      <c r="AT48" s="203"/>
      <c r="AU48" s="1"/>
      <c r="AV48" s="68">
        <v>2019</v>
      </c>
      <c r="AW48" s="69">
        <v>684.93337482682864</v>
      </c>
      <c r="AX48" s="69">
        <v>0</v>
      </c>
      <c r="AY48" s="69">
        <v>915.2127884153191</v>
      </c>
      <c r="AZ48" s="70">
        <v>0</v>
      </c>
      <c r="BA48" s="71">
        <v>481.55599041829851</v>
      </c>
      <c r="BB48" s="69">
        <v>149.66216216216225</v>
      </c>
      <c r="BC48" s="69">
        <v>762.9076002112879</v>
      </c>
      <c r="BD48" s="70">
        <v>0</v>
      </c>
    </row>
    <row r="49" spans="1:56" ht="15.75" thickBot="1" x14ac:dyDescent="0.3">
      <c r="A49" s="18"/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7"/>
      <c r="AI49" s="27"/>
      <c r="AJ49" s="113"/>
      <c r="AK49" s="113"/>
      <c r="AL49" s="114"/>
      <c r="AM49" s="114"/>
      <c r="AN49" s="114"/>
      <c r="AO49" s="114"/>
      <c r="AP49" s="242"/>
      <c r="AQ49" s="213"/>
      <c r="AR49" s="213"/>
      <c r="AS49" s="213"/>
      <c r="AT49" s="213"/>
      <c r="AU49" s="1"/>
      <c r="AV49" s="68">
        <v>2021</v>
      </c>
      <c r="AW49" s="69">
        <v>947.3674610564168</v>
      </c>
      <c r="AX49" s="69">
        <v>1217.7544763306353</v>
      </c>
      <c r="AY49" s="69">
        <v>1026.9464144499425</v>
      </c>
      <c r="AZ49" s="70">
        <v>167.77041942604853</v>
      </c>
      <c r="BA49" s="71">
        <v>493.37355734322762</v>
      </c>
      <c r="BB49" s="69">
        <v>1538.048</v>
      </c>
      <c r="BC49" s="69">
        <v>800.87514227714905</v>
      </c>
      <c r="BD49" s="70">
        <v>11.998799999999999</v>
      </c>
    </row>
    <row r="50" spans="1:56" ht="15.75" thickBot="1" x14ac:dyDescent="0.3">
      <c r="A50" s="18"/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7"/>
      <c r="AI50" s="27"/>
      <c r="AJ50" s="176" t="s">
        <v>64</v>
      </c>
      <c r="AK50" s="116" t="s">
        <v>48</v>
      </c>
      <c r="AL50" s="117">
        <f>SUM(AL4:AL49)</f>
        <v>1903.0028791772897</v>
      </c>
      <c r="AM50" s="117">
        <f>SUM(AM4:AM49)</f>
        <v>1771.5487342195458</v>
      </c>
      <c r="AN50" s="117">
        <f>SUM(AN4:AN49)</f>
        <v>954.20793604651499</v>
      </c>
      <c r="AO50" s="117">
        <f>SUM(AO4:AO49)</f>
        <v>22.700000000000003</v>
      </c>
      <c r="AP50" s="1"/>
      <c r="AQ50" s="1"/>
      <c r="AR50" s="1"/>
      <c r="AS50" s="1"/>
      <c r="AT50" s="1"/>
      <c r="AU50" s="1"/>
      <c r="AV50" s="84">
        <v>2022</v>
      </c>
      <c r="AW50" s="85">
        <v>288.39999999999998</v>
      </c>
      <c r="AX50" s="85">
        <v>0</v>
      </c>
      <c r="AY50" s="85">
        <v>34.799999999999997</v>
      </c>
      <c r="AZ50" s="86">
        <v>41.6</v>
      </c>
      <c r="BA50" s="87">
        <v>113.3</v>
      </c>
      <c r="BB50" s="85">
        <v>0</v>
      </c>
      <c r="BC50" s="85">
        <v>23.2</v>
      </c>
      <c r="BD50" s="86">
        <v>12</v>
      </c>
    </row>
    <row r="51" spans="1:56" x14ac:dyDescent="0.25">
      <c r="A51" s="177"/>
      <c r="B51" s="247" t="s">
        <v>49</v>
      </c>
      <c r="C51" s="247"/>
      <c r="D51" s="247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7"/>
      <c r="AJ51" s="93"/>
      <c r="AK51" s="93"/>
      <c r="AL51" s="94"/>
      <c r="AM51" s="94"/>
      <c r="AN51" s="94"/>
      <c r="AO51" s="94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6" x14ac:dyDescent="0.25">
      <c r="A52" s="178"/>
      <c r="B52" s="247" t="s">
        <v>65</v>
      </c>
      <c r="C52" s="247"/>
      <c r="D52" s="247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</row>
    <row r="53" spans="1:56" x14ac:dyDescent="0.25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</row>
  </sheetData>
  <mergeCells count="75">
    <mergeCell ref="B52:D52"/>
    <mergeCell ref="AP45:AP49"/>
    <mergeCell ref="AQ45:AQ49"/>
    <mergeCell ref="AR45:AR49"/>
    <mergeCell ref="AS45:AS49"/>
    <mergeCell ref="AS34:AS36"/>
    <mergeCell ref="AT34:AT36"/>
    <mergeCell ref="AT45:AT49"/>
    <mergeCell ref="B51:D51"/>
    <mergeCell ref="AP37:AP39"/>
    <mergeCell ref="AQ37:AQ39"/>
    <mergeCell ref="AR37:AR39"/>
    <mergeCell ref="AS37:AS39"/>
    <mergeCell ref="AT37:AT39"/>
    <mergeCell ref="AP40:AP44"/>
    <mergeCell ref="AQ40:AQ44"/>
    <mergeCell ref="AR40:AR44"/>
    <mergeCell ref="AS40:AS44"/>
    <mergeCell ref="AT40:AT44"/>
    <mergeCell ref="AV35:BD35"/>
    <mergeCell ref="AV36:AZ36"/>
    <mergeCell ref="BA36:BD36"/>
    <mergeCell ref="AP28:AP30"/>
    <mergeCell ref="AQ28:AQ30"/>
    <mergeCell ref="AR28:AR30"/>
    <mergeCell ref="AS28:AS30"/>
    <mergeCell ref="AT28:AT30"/>
    <mergeCell ref="AP31:AP33"/>
    <mergeCell ref="AQ31:AQ33"/>
    <mergeCell ref="AR31:AR33"/>
    <mergeCell ref="AS31:AS33"/>
    <mergeCell ref="AT31:AT33"/>
    <mergeCell ref="AP34:AP36"/>
    <mergeCell ref="AQ34:AQ36"/>
    <mergeCell ref="AR34:AR36"/>
    <mergeCell ref="AP23:AP24"/>
    <mergeCell ref="AQ23:AQ24"/>
    <mergeCell ref="AR23:AR24"/>
    <mergeCell ref="AS23:AS24"/>
    <mergeCell ref="AT23:AT24"/>
    <mergeCell ref="AP25:AP27"/>
    <mergeCell ref="AQ25:AQ27"/>
    <mergeCell ref="AR25:AR27"/>
    <mergeCell ref="AS25:AS27"/>
    <mergeCell ref="AT25:AT27"/>
    <mergeCell ref="AP18:AP20"/>
    <mergeCell ref="AQ18:AQ20"/>
    <mergeCell ref="AR18:AR20"/>
    <mergeCell ref="AS18:AS20"/>
    <mergeCell ref="AT18:AT20"/>
    <mergeCell ref="AP21:AP22"/>
    <mergeCell ref="AQ21:AQ22"/>
    <mergeCell ref="AR21:AR22"/>
    <mergeCell ref="AS21:AS22"/>
    <mergeCell ref="AT21:AT22"/>
    <mergeCell ref="AP6:AP13"/>
    <mergeCell ref="AQ6:AQ13"/>
    <mergeCell ref="AR6:AR13"/>
    <mergeCell ref="AS6:AS13"/>
    <mergeCell ref="AT6:AT13"/>
    <mergeCell ref="AP14:AP17"/>
    <mergeCell ref="AQ14:AQ17"/>
    <mergeCell ref="AR14:AR17"/>
    <mergeCell ref="AS14:AS17"/>
    <mergeCell ref="AT14:AT17"/>
    <mergeCell ref="AV1:AZ1"/>
    <mergeCell ref="AJ2:AJ3"/>
    <mergeCell ref="AK2:AK3"/>
    <mergeCell ref="AP2:AP3"/>
    <mergeCell ref="AV2:AZ2"/>
    <mergeCell ref="AP4:AP5"/>
    <mergeCell ref="AQ4:AQ5"/>
    <mergeCell ref="AR4:AR5"/>
    <mergeCell ref="AS4:AS5"/>
    <mergeCell ref="AT4:AT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"/>
  <sheetViews>
    <sheetView workbookViewId="0">
      <selection activeCell="P23" sqref="P23"/>
    </sheetView>
  </sheetViews>
  <sheetFormatPr baseColWidth="10" defaultColWidth="11.42578125" defaultRowHeight="15" x14ac:dyDescent="0.25"/>
  <cols>
    <col min="41" max="41" width="13.5703125" customWidth="1"/>
    <col min="46" max="46" width="14" customWidth="1"/>
    <col min="52" max="52" width="14.140625" customWidth="1"/>
    <col min="56" max="56" width="13.5703125" customWidth="1"/>
  </cols>
  <sheetData>
    <row r="1" spans="1:61" ht="15.75" thickBot="1" x14ac:dyDescent="0.3">
      <c r="A1" s="18"/>
      <c r="B1" s="19"/>
      <c r="C1" s="20"/>
      <c r="D1" s="39"/>
      <c r="E1" s="20"/>
      <c r="F1" s="20"/>
      <c r="G1" s="20"/>
      <c r="H1" s="20"/>
      <c r="I1" s="20"/>
      <c r="J1" s="20"/>
      <c r="K1" s="20"/>
      <c r="L1" s="20"/>
      <c r="M1" s="20"/>
      <c r="N1" s="39"/>
      <c r="O1" s="20"/>
      <c r="P1" s="20"/>
      <c r="Q1" s="20"/>
      <c r="R1" s="39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39"/>
      <c r="AH1" s="27"/>
      <c r="AI1" s="27"/>
      <c r="AJ1" s="93"/>
      <c r="AK1" s="93"/>
      <c r="AL1" s="94"/>
      <c r="AM1" s="94"/>
      <c r="AN1" s="94"/>
      <c r="AO1" s="94"/>
      <c r="AP1" s="1"/>
      <c r="AQ1" s="1"/>
      <c r="AR1" s="1"/>
      <c r="AS1" s="1"/>
      <c r="AT1" s="1"/>
      <c r="AU1" s="1"/>
      <c r="AV1" s="1"/>
      <c r="AW1" s="1"/>
      <c r="AX1" s="1"/>
      <c r="AY1" s="1"/>
      <c r="BI1" s="1"/>
    </row>
    <row r="2" spans="1:61" ht="15.75" thickBot="1" x14ac:dyDescent="0.3">
      <c r="A2" s="18"/>
      <c r="B2" s="19"/>
      <c r="C2" s="20"/>
      <c r="D2" s="39"/>
      <c r="E2" s="20"/>
      <c r="F2" s="20"/>
      <c r="G2" s="20"/>
      <c r="H2" s="20"/>
      <c r="I2" s="20"/>
      <c r="J2" s="20"/>
      <c r="K2" s="20"/>
      <c r="L2" s="20"/>
      <c r="M2" s="20"/>
      <c r="N2" s="39"/>
      <c r="O2" s="20"/>
      <c r="P2" s="20"/>
      <c r="Q2" s="20"/>
      <c r="R2" s="39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39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97" t="s">
        <v>1</v>
      </c>
      <c r="AW2" s="198"/>
      <c r="AX2" s="198"/>
      <c r="AY2" s="198"/>
      <c r="AZ2" s="199"/>
      <c r="BD2" s="1"/>
    </row>
    <row r="3" spans="1:61" x14ac:dyDescent="0.25">
      <c r="A3" s="18"/>
      <c r="B3" s="19"/>
      <c r="C3" s="20"/>
      <c r="D3" s="39"/>
      <c r="E3" s="20"/>
      <c r="F3" s="20"/>
      <c r="G3" s="20"/>
      <c r="H3" s="20"/>
      <c r="I3" s="20"/>
      <c r="J3" s="20"/>
      <c r="K3" s="20"/>
      <c r="L3" s="20"/>
      <c r="M3" s="20"/>
      <c r="N3" s="39"/>
      <c r="O3" s="20"/>
      <c r="P3" s="20"/>
      <c r="Q3" s="20"/>
      <c r="R3" s="39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39"/>
      <c r="AH3" s="1"/>
      <c r="AI3" s="1"/>
      <c r="AJ3" s="200" t="s">
        <v>2</v>
      </c>
      <c r="AK3" s="200" t="s">
        <v>3</v>
      </c>
      <c r="AL3" s="3" t="s">
        <v>4</v>
      </c>
      <c r="AM3" s="3" t="s">
        <v>5</v>
      </c>
      <c r="AN3" s="3" t="s">
        <v>6</v>
      </c>
      <c r="AO3" s="3" t="s">
        <v>7</v>
      </c>
      <c r="AP3" s="225" t="s">
        <v>3</v>
      </c>
      <c r="AQ3" s="120" t="s">
        <v>4</v>
      </c>
      <c r="AR3" s="120" t="s">
        <v>5</v>
      </c>
      <c r="AS3" s="120" t="s">
        <v>6</v>
      </c>
      <c r="AT3" s="121" t="s">
        <v>7</v>
      </c>
      <c r="AU3" s="1"/>
      <c r="AV3" s="197" t="s">
        <v>66</v>
      </c>
      <c r="AW3" s="198"/>
      <c r="AX3" s="198"/>
      <c r="AY3" s="198"/>
      <c r="AZ3" s="199"/>
      <c r="BD3" s="1"/>
    </row>
    <row r="4" spans="1:61" ht="15.75" thickBot="1" x14ac:dyDescent="0.3">
      <c r="A4" s="5" t="s">
        <v>3</v>
      </c>
      <c r="B4" s="5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5" t="s">
        <v>21</v>
      </c>
      <c r="P4" s="5" t="s">
        <v>22</v>
      </c>
      <c r="Q4" s="5" t="s">
        <v>23</v>
      </c>
      <c r="R4" s="5" t="s">
        <v>24</v>
      </c>
      <c r="S4" s="5" t="s">
        <v>25</v>
      </c>
      <c r="T4" s="5" t="s">
        <v>26</v>
      </c>
      <c r="U4" s="5" t="s">
        <v>27</v>
      </c>
      <c r="V4" s="5" t="s">
        <v>28</v>
      </c>
      <c r="W4" s="5" t="s">
        <v>29</v>
      </c>
      <c r="X4" s="5" t="s">
        <v>30</v>
      </c>
      <c r="Y4" s="5" t="s">
        <v>31</v>
      </c>
      <c r="Z4" s="5" t="s">
        <v>32</v>
      </c>
      <c r="AA4" s="5" t="s">
        <v>33</v>
      </c>
      <c r="AB4" s="5" t="s">
        <v>34</v>
      </c>
      <c r="AC4" s="5" t="s">
        <v>35</v>
      </c>
      <c r="AD4" s="5" t="s">
        <v>36</v>
      </c>
      <c r="AE4" s="5" t="s">
        <v>37</v>
      </c>
      <c r="AF4" s="5" t="s">
        <v>38</v>
      </c>
      <c r="AG4" s="5" t="s">
        <v>39</v>
      </c>
      <c r="AH4" s="5" t="s">
        <v>40</v>
      </c>
      <c r="AI4" s="5" t="s">
        <v>41</v>
      </c>
      <c r="AJ4" s="201"/>
      <c r="AK4" s="201"/>
      <c r="AL4" s="9" t="s">
        <v>42</v>
      </c>
      <c r="AM4" s="9" t="s">
        <v>42</v>
      </c>
      <c r="AN4" s="9" t="s">
        <v>42</v>
      </c>
      <c r="AO4" s="9" t="s">
        <v>42</v>
      </c>
      <c r="AP4" s="226"/>
      <c r="AQ4" s="10" t="s">
        <v>42</v>
      </c>
      <c r="AR4" s="10" t="s">
        <v>42</v>
      </c>
      <c r="AS4" s="10" t="s">
        <v>42</v>
      </c>
      <c r="AT4" s="122" t="s">
        <v>42</v>
      </c>
      <c r="AU4" s="1"/>
      <c r="AV4" s="11" t="s">
        <v>43</v>
      </c>
      <c r="AW4" s="12" t="s">
        <v>4</v>
      </c>
      <c r="AX4" s="12" t="s">
        <v>44</v>
      </c>
      <c r="AY4" s="12" t="s">
        <v>45</v>
      </c>
      <c r="AZ4" s="13" t="s">
        <v>7</v>
      </c>
      <c r="BD4" s="1"/>
    </row>
    <row r="5" spans="1:61" x14ac:dyDescent="0.25">
      <c r="A5" s="18">
        <v>39753</v>
      </c>
      <c r="B5" s="19" t="s">
        <v>66</v>
      </c>
      <c r="C5" s="5">
        <v>40.200000000000003</v>
      </c>
      <c r="D5" s="5">
        <v>0.8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22" t="s">
        <v>66</v>
      </c>
      <c r="AK5" s="95">
        <v>39753</v>
      </c>
      <c r="AL5" s="24">
        <f>SUM(C5:J5)+L5+M5+S5+T5+AB5+AG5</f>
        <v>41</v>
      </c>
      <c r="AM5" s="24">
        <f>K5+O5+Q5+U5+V5+W5+X5+Y5+Z5+AA5+AC5+AD5</f>
        <v>0</v>
      </c>
      <c r="AN5" s="24">
        <f>N5+P5+R5</f>
        <v>0</v>
      </c>
      <c r="AO5" s="24">
        <f>AE5+AF5</f>
        <v>0</v>
      </c>
      <c r="AP5" s="238">
        <v>2008</v>
      </c>
      <c r="AQ5" s="206">
        <f>SUM(AL5:AL6)</f>
        <v>41</v>
      </c>
      <c r="AR5" s="206">
        <f>SUM(AM5:AM6)</f>
        <v>0</v>
      </c>
      <c r="AS5" s="206">
        <f>SUM(AN5:AN6)</f>
        <v>0</v>
      </c>
      <c r="AT5" s="239">
        <f>SUM(AO5:AO6)</f>
        <v>0</v>
      </c>
      <c r="AU5" s="1"/>
      <c r="AV5" s="26">
        <v>2008</v>
      </c>
      <c r="AW5" s="27">
        <f>VALUE(AQ5)</f>
        <v>41</v>
      </c>
      <c r="AX5" s="27">
        <f>VALUE(AR5)</f>
        <v>0</v>
      </c>
      <c r="AY5" s="27">
        <f>VALUE(AS5)</f>
        <v>0</v>
      </c>
      <c r="AZ5" s="28">
        <f>VALUE(AT5)</f>
        <v>0</v>
      </c>
      <c r="BD5" s="1"/>
    </row>
    <row r="6" spans="1:61" ht="15.75" thickBot="1" x14ac:dyDescent="0.3">
      <c r="A6" s="18">
        <v>39783</v>
      </c>
      <c r="B6" s="19" t="s">
        <v>66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49" t="s">
        <v>66</v>
      </c>
      <c r="AK6" s="96">
        <v>39783</v>
      </c>
      <c r="AL6" s="33">
        <f t="shared" ref="AL6:AL25" si="0">SUM(C6:J6)+L6+M6+S6+T6+AB6+AG6</f>
        <v>0</v>
      </c>
      <c r="AM6" s="33">
        <f>K6+O6+Q6+U6+V6+W6+X6+Y6+Z6+AA6+AC6+AD6</f>
        <v>0</v>
      </c>
      <c r="AN6" s="33">
        <f t="shared" ref="AN6:AN37" si="1">N6+P6+R6</f>
        <v>0</v>
      </c>
      <c r="AO6" s="33">
        <f t="shared" ref="AO6:AO37" si="2">AE6+AF6</f>
        <v>0</v>
      </c>
      <c r="AP6" s="236"/>
      <c r="AQ6" s="203"/>
      <c r="AR6" s="203"/>
      <c r="AS6" s="203"/>
      <c r="AT6" s="234"/>
      <c r="AU6" s="1"/>
      <c r="AV6" s="26">
        <v>2009</v>
      </c>
      <c r="AW6" s="27">
        <f>VALUE(AQ7)</f>
        <v>126.75</v>
      </c>
      <c r="AX6" s="27">
        <f>VALUE(AR7)</f>
        <v>0</v>
      </c>
      <c r="AY6" s="27">
        <f>VALUE(AS7)</f>
        <v>40.79</v>
      </c>
      <c r="AZ6" s="28">
        <f>VALUE(AT7)</f>
        <v>0</v>
      </c>
      <c r="BD6" s="1"/>
    </row>
    <row r="7" spans="1:61" x14ac:dyDescent="0.25">
      <c r="A7" s="18">
        <v>39814</v>
      </c>
      <c r="B7" s="19" t="s">
        <v>66</v>
      </c>
      <c r="C7" s="5">
        <v>82.6</v>
      </c>
      <c r="D7" s="5">
        <v>3</v>
      </c>
      <c r="E7" s="5">
        <v>0.5</v>
      </c>
      <c r="F7" s="20">
        <v>0</v>
      </c>
      <c r="G7" s="20">
        <v>0</v>
      </c>
      <c r="H7" s="20">
        <v>0</v>
      </c>
      <c r="I7" s="20">
        <v>0</v>
      </c>
      <c r="J7" s="39">
        <v>1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2" t="s">
        <v>66</v>
      </c>
      <c r="AK7" s="95">
        <v>39814</v>
      </c>
      <c r="AL7" s="24">
        <f t="shared" si="0"/>
        <v>87.1</v>
      </c>
      <c r="AM7" s="24">
        <f t="shared" ref="AM7:AM37" si="3">K7+O7+Q7+U7+V7+W7+X7+Y7+Z7+AA7+AC7+AD7</f>
        <v>0</v>
      </c>
      <c r="AN7" s="24">
        <f t="shared" si="1"/>
        <v>0</v>
      </c>
      <c r="AO7" s="24">
        <f t="shared" si="2"/>
        <v>0</v>
      </c>
      <c r="AP7" s="236">
        <v>2009</v>
      </c>
      <c r="AQ7" s="203">
        <f>SUM(AL7:AL14)</f>
        <v>126.75</v>
      </c>
      <c r="AR7" s="203">
        <f>SUM(AM7:AM14)</f>
        <v>0</v>
      </c>
      <c r="AS7" s="204">
        <f>SUM(AN7:AN14)</f>
        <v>40.79</v>
      </c>
      <c r="AT7" s="232">
        <f>SUM(AO7:AO14)</f>
        <v>0</v>
      </c>
      <c r="AU7" s="1"/>
      <c r="AV7" s="26">
        <v>2010</v>
      </c>
      <c r="AW7" s="27">
        <f>VALUE(AQ15)</f>
        <v>32.239999999999995</v>
      </c>
      <c r="AX7" s="27">
        <f>VALUE(AR15)</f>
        <v>927.14</v>
      </c>
      <c r="AY7" s="27">
        <f>VALUE(AS15)</f>
        <v>0</v>
      </c>
      <c r="AZ7" s="28">
        <f>VALUE(AT15)</f>
        <v>0</v>
      </c>
      <c r="BD7" s="1"/>
    </row>
    <row r="8" spans="1:61" x14ac:dyDescent="0.25">
      <c r="A8" s="18">
        <v>39845</v>
      </c>
      <c r="B8" s="19" t="s">
        <v>66</v>
      </c>
      <c r="C8" s="5">
        <v>3.16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5">
        <v>2.25</v>
      </c>
      <c r="K8" s="20">
        <v>0</v>
      </c>
      <c r="L8" s="5">
        <v>2.81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47" t="s">
        <v>66</v>
      </c>
      <c r="AK8" s="98">
        <v>39845</v>
      </c>
      <c r="AL8" s="37">
        <f t="shared" si="0"/>
        <v>8.2200000000000006</v>
      </c>
      <c r="AM8" s="37">
        <f t="shared" si="3"/>
        <v>0</v>
      </c>
      <c r="AN8" s="37">
        <f t="shared" si="1"/>
        <v>0</v>
      </c>
      <c r="AO8" s="37">
        <f t="shared" si="2"/>
        <v>0</v>
      </c>
      <c r="AP8" s="236"/>
      <c r="AQ8" s="203"/>
      <c r="AR8" s="203"/>
      <c r="AS8" s="205"/>
      <c r="AT8" s="233"/>
      <c r="AU8" s="1"/>
      <c r="AV8" s="26">
        <v>2011</v>
      </c>
      <c r="AW8" s="27">
        <f>VALUE(AQ19)</f>
        <v>70.959999999999994</v>
      </c>
      <c r="AX8" s="27">
        <f>VALUE(AR19)</f>
        <v>92.61</v>
      </c>
      <c r="AY8" s="27">
        <f>VALUE(AS19)</f>
        <v>0</v>
      </c>
      <c r="AZ8" s="28">
        <f>VALUE(AT19)</f>
        <v>0</v>
      </c>
      <c r="BD8" s="1"/>
    </row>
    <row r="9" spans="1:61" x14ac:dyDescent="0.25">
      <c r="A9" s="18">
        <v>39873</v>
      </c>
      <c r="B9" s="19" t="s">
        <v>66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">
        <v>5.26</v>
      </c>
      <c r="K9" s="20">
        <v>0</v>
      </c>
      <c r="L9" s="5">
        <v>4.96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47" t="s">
        <v>66</v>
      </c>
      <c r="AK9" s="98">
        <v>39873</v>
      </c>
      <c r="AL9" s="37">
        <f t="shared" si="0"/>
        <v>10.219999999999999</v>
      </c>
      <c r="AM9" s="37">
        <f t="shared" si="3"/>
        <v>0</v>
      </c>
      <c r="AN9" s="37">
        <f t="shared" si="1"/>
        <v>0</v>
      </c>
      <c r="AO9" s="37">
        <f t="shared" si="2"/>
        <v>0</v>
      </c>
      <c r="AP9" s="236"/>
      <c r="AQ9" s="203"/>
      <c r="AR9" s="203"/>
      <c r="AS9" s="205"/>
      <c r="AT9" s="233"/>
      <c r="AU9" s="1"/>
      <c r="AV9" s="26">
        <v>2013</v>
      </c>
      <c r="AW9" s="27">
        <f>VALUE(AQ22)</f>
        <v>661.84267059073136</v>
      </c>
      <c r="AX9" s="27">
        <f>VALUE(AR22)</f>
        <v>59.184888369283492</v>
      </c>
      <c r="AY9" s="27">
        <f>VALUE(AS22)</f>
        <v>279.36772883649178</v>
      </c>
      <c r="AZ9" s="28">
        <f>VALUE(AT22)</f>
        <v>0</v>
      </c>
      <c r="BD9" s="1"/>
    </row>
    <row r="10" spans="1:61" x14ac:dyDescent="0.25">
      <c r="A10" s="18">
        <v>39934</v>
      </c>
      <c r="B10" s="19" t="s">
        <v>66</v>
      </c>
      <c r="C10" s="20">
        <v>0</v>
      </c>
      <c r="D10" s="5">
        <v>0.45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5">
        <v>0.84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47" t="s">
        <v>66</v>
      </c>
      <c r="AK10" s="98">
        <v>39934</v>
      </c>
      <c r="AL10" s="37">
        <f t="shared" si="0"/>
        <v>1.29</v>
      </c>
      <c r="AM10" s="37">
        <f t="shared" si="3"/>
        <v>0</v>
      </c>
      <c r="AN10" s="37">
        <f t="shared" si="1"/>
        <v>0</v>
      </c>
      <c r="AO10" s="37">
        <f t="shared" si="2"/>
        <v>0</v>
      </c>
      <c r="AP10" s="236"/>
      <c r="AQ10" s="203"/>
      <c r="AR10" s="203"/>
      <c r="AS10" s="205"/>
      <c r="AT10" s="233"/>
      <c r="AU10" s="1"/>
      <c r="AV10" s="26">
        <v>2014</v>
      </c>
      <c r="AW10" s="27">
        <f>VALUE(AQ24)</f>
        <v>2.9696331066194084</v>
      </c>
      <c r="AX10" s="27">
        <f>VALUE(AR24)</f>
        <v>175.44413342306322</v>
      </c>
      <c r="AY10" s="27">
        <f>VALUE(AS24)</f>
        <v>83.867402039724269</v>
      </c>
      <c r="AZ10" s="28">
        <f>VALUE(AT24)</f>
        <v>0</v>
      </c>
      <c r="BD10" s="1"/>
    </row>
    <row r="11" spans="1:61" x14ac:dyDescent="0.25">
      <c r="A11" s="18">
        <v>39995</v>
      </c>
      <c r="B11" s="19" t="s">
        <v>66</v>
      </c>
      <c r="C11" s="20">
        <v>0</v>
      </c>
      <c r="D11" s="5">
        <v>0.97</v>
      </c>
      <c r="E11" s="5">
        <v>2.38</v>
      </c>
      <c r="F11" s="20">
        <v>0</v>
      </c>
      <c r="G11" s="20">
        <v>0</v>
      </c>
      <c r="H11" s="5">
        <v>0.66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47" t="s">
        <v>66</v>
      </c>
      <c r="AK11" s="98">
        <v>39995</v>
      </c>
      <c r="AL11" s="37">
        <f t="shared" si="0"/>
        <v>4.01</v>
      </c>
      <c r="AM11" s="37">
        <f t="shared" si="3"/>
        <v>0</v>
      </c>
      <c r="AN11" s="37">
        <f t="shared" si="1"/>
        <v>0</v>
      </c>
      <c r="AO11" s="37">
        <f t="shared" si="2"/>
        <v>0</v>
      </c>
      <c r="AP11" s="236"/>
      <c r="AQ11" s="203"/>
      <c r="AR11" s="203"/>
      <c r="AS11" s="205"/>
      <c r="AT11" s="233"/>
      <c r="AU11" s="1"/>
      <c r="AV11" s="26">
        <v>2015</v>
      </c>
      <c r="AW11" s="27">
        <f>VALUE(AQ26)</f>
        <v>277.56299999999999</v>
      </c>
      <c r="AX11" s="27">
        <f>VALUE(AR26)</f>
        <v>27.927698380291268</v>
      </c>
      <c r="AY11" s="27">
        <f>VALUE(AS26)</f>
        <v>18.5</v>
      </c>
      <c r="AZ11" s="28">
        <f>VALUE(AT26)</f>
        <v>5.3999999999999995</v>
      </c>
      <c r="BD11" s="1"/>
    </row>
    <row r="12" spans="1:61" x14ac:dyDescent="0.25">
      <c r="A12" s="18">
        <v>40026</v>
      </c>
      <c r="B12" s="19" t="s">
        <v>66</v>
      </c>
      <c r="C12" s="39">
        <v>7.1</v>
      </c>
      <c r="D12" s="39">
        <v>0.5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47" t="s">
        <v>66</v>
      </c>
      <c r="AK12" s="98">
        <v>40026</v>
      </c>
      <c r="AL12" s="37">
        <f t="shared" si="0"/>
        <v>7.6</v>
      </c>
      <c r="AM12" s="37">
        <f t="shared" si="3"/>
        <v>0</v>
      </c>
      <c r="AN12" s="37">
        <f t="shared" si="1"/>
        <v>0</v>
      </c>
      <c r="AO12" s="37">
        <f t="shared" si="2"/>
        <v>0</v>
      </c>
      <c r="AP12" s="236"/>
      <c r="AQ12" s="203"/>
      <c r="AR12" s="203"/>
      <c r="AS12" s="205"/>
      <c r="AT12" s="233"/>
      <c r="AU12" s="1"/>
      <c r="AV12" s="26">
        <v>2016</v>
      </c>
      <c r="AW12" s="27">
        <f>VALUE(AQ29)</f>
        <v>102.10206460206459</v>
      </c>
      <c r="AX12" s="27">
        <f>VALUE(AR29)</f>
        <v>470.69597069597052</v>
      </c>
      <c r="AY12" s="27">
        <f>VALUE(AS29)</f>
        <v>89.881052281052263</v>
      </c>
      <c r="AZ12" s="28">
        <f>VALUE(AT29)</f>
        <v>7.9920079920079905</v>
      </c>
      <c r="BD12" s="1"/>
    </row>
    <row r="13" spans="1:61" x14ac:dyDescent="0.25">
      <c r="A13" s="18">
        <v>40087</v>
      </c>
      <c r="B13" s="19" t="s">
        <v>66</v>
      </c>
      <c r="C13" s="20">
        <v>0</v>
      </c>
      <c r="D13" s="5">
        <v>0.78</v>
      </c>
      <c r="E13" s="5">
        <v>2.37</v>
      </c>
      <c r="F13" s="20">
        <v>0</v>
      </c>
      <c r="G13" s="5">
        <v>1.0900000000000001</v>
      </c>
      <c r="H13" s="5">
        <v>2.52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5">
        <v>40.79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47" t="s">
        <v>66</v>
      </c>
      <c r="AK13" s="98">
        <v>40087</v>
      </c>
      <c r="AL13" s="37">
        <f t="shared" si="0"/>
        <v>6.76</v>
      </c>
      <c r="AM13" s="37">
        <f t="shared" si="3"/>
        <v>0</v>
      </c>
      <c r="AN13" s="37">
        <f t="shared" si="1"/>
        <v>40.79</v>
      </c>
      <c r="AO13" s="37">
        <f t="shared" si="2"/>
        <v>0</v>
      </c>
      <c r="AP13" s="236"/>
      <c r="AQ13" s="203"/>
      <c r="AR13" s="203"/>
      <c r="AS13" s="205"/>
      <c r="AT13" s="233"/>
      <c r="AU13" s="1"/>
      <c r="AV13" s="26">
        <v>2017</v>
      </c>
      <c r="AW13" s="27">
        <f>VALUE(AQ32)</f>
        <v>117.6</v>
      </c>
      <c r="AX13" s="27">
        <f>VALUE(AR32)</f>
        <v>279.20000000000005</v>
      </c>
      <c r="AY13" s="27">
        <f>VALUE(AS32)</f>
        <v>248</v>
      </c>
      <c r="AZ13" s="28">
        <f>VALUE(AT32)</f>
        <v>0</v>
      </c>
      <c r="BD13" s="1"/>
    </row>
    <row r="14" spans="1:61" ht="15.75" thickBot="1" x14ac:dyDescent="0.3">
      <c r="A14" s="18">
        <v>40148</v>
      </c>
      <c r="B14" s="19" t="s">
        <v>66</v>
      </c>
      <c r="C14" s="39">
        <v>1.55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49" t="s">
        <v>66</v>
      </c>
      <c r="AK14" s="96">
        <v>40148</v>
      </c>
      <c r="AL14" s="33">
        <f t="shared" si="0"/>
        <v>1.55</v>
      </c>
      <c r="AM14" s="33">
        <f t="shared" si="3"/>
        <v>0</v>
      </c>
      <c r="AN14" s="33">
        <f t="shared" si="1"/>
        <v>0</v>
      </c>
      <c r="AO14" s="33">
        <f t="shared" si="2"/>
        <v>0</v>
      </c>
      <c r="AP14" s="236"/>
      <c r="AQ14" s="203"/>
      <c r="AR14" s="203"/>
      <c r="AS14" s="206"/>
      <c r="AT14" s="239"/>
      <c r="AU14" s="1"/>
      <c r="AV14" s="26">
        <v>2018</v>
      </c>
      <c r="AW14" s="27">
        <f>VALUE(AQ35)</f>
        <v>52.9</v>
      </c>
      <c r="AX14" s="27">
        <f>VALUE(AR35)</f>
        <v>52.8</v>
      </c>
      <c r="AY14" s="27">
        <f>VALUE(AS35)</f>
        <v>293.2</v>
      </c>
      <c r="AZ14" s="28">
        <f>VALUE(AT35)</f>
        <v>0</v>
      </c>
      <c r="BD14" s="1"/>
    </row>
    <row r="15" spans="1:61" x14ac:dyDescent="0.25">
      <c r="A15" s="18">
        <v>40210</v>
      </c>
      <c r="B15" s="19" t="s">
        <v>66</v>
      </c>
      <c r="C15" s="20">
        <v>0</v>
      </c>
      <c r="D15" s="20">
        <v>0</v>
      </c>
      <c r="E15" s="39">
        <v>0.78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2" t="s">
        <v>66</v>
      </c>
      <c r="AK15" s="95">
        <v>40210</v>
      </c>
      <c r="AL15" s="24">
        <f t="shared" si="0"/>
        <v>0.78</v>
      </c>
      <c r="AM15" s="24">
        <f t="shared" si="3"/>
        <v>0</v>
      </c>
      <c r="AN15" s="24">
        <f t="shared" si="1"/>
        <v>0</v>
      </c>
      <c r="AO15" s="24">
        <f t="shared" si="2"/>
        <v>0</v>
      </c>
      <c r="AP15" s="230">
        <v>2010</v>
      </c>
      <c r="AQ15" s="204">
        <f>SUM(AL15:AL18)</f>
        <v>32.239999999999995</v>
      </c>
      <c r="AR15" s="204">
        <f>SUM(AM15:AM18)</f>
        <v>927.14</v>
      </c>
      <c r="AS15" s="204">
        <f>SUM(AN15:AN18)</f>
        <v>0</v>
      </c>
      <c r="AT15" s="232">
        <f>SUM(AO15:AO18)</f>
        <v>0</v>
      </c>
      <c r="AU15" s="1"/>
      <c r="AV15" s="26">
        <v>2019</v>
      </c>
      <c r="AW15" s="27">
        <f>VALUE(AQ38)</f>
        <v>133.40544494720965</v>
      </c>
      <c r="AX15" s="27">
        <f>VALUE(AR38)</f>
        <v>0</v>
      </c>
      <c r="AY15" s="27">
        <f>VALUE(AS38)</f>
        <v>441.78671861907151</v>
      </c>
      <c r="AZ15" s="28">
        <f>VALUE(AT38)</f>
        <v>0</v>
      </c>
      <c r="BD15" s="1"/>
    </row>
    <row r="16" spans="1:61" x14ac:dyDescent="0.25">
      <c r="A16" s="18">
        <v>40269</v>
      </c>
      <c r="B16" s="19" t="s">
        <v>66</v>
      </c>
      <c r="C16" s="39">
        <v>10.67</v>
      </c>
      <c r="D16" s="20">
        <v>0</v>
      </c>
      <c r="E16" s="20">
        <v>0</v>
      </c>
      <c r="F16" s="20">
        <v>0</v>
      </c>
      <c r="G16" s="20">
        <v>0</v>
      </c>
      <c r="H16" s="39">
        <v>0.12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47" t="s">
        <v>66</v>
      </c>
      <c r="AK16" s="98">
        <v>40269</v>
      </c>
      <c r="AL16" s="37">
        <f t="shared" si="0"/>
        <v>10.79</v>
      </c>
      <c r="AM16" s="37">
        <f t="shared" si="3"/>
        <v>0</v>
      </c>
      <c r="AN16" s="37">
        <f t="shared" si="1"/>
        <v>0</v>
      </c>
      <c r="AO16" s="37">
        <f t="shared" si="2"/>
        <v>0</v>
      </c>
      <c r="AP16" s="231"/>
      <c r="AQ16" s="205"/>
      <c r="AR16" s="205"/>
      <c r="AS16" s="205"/>
      <c r="AT16" s="233"/>
      <c r="AU16" s="1"/>
      <c r="AV16" s="26">
        <v>2021</v>
      </c>
      <c r="AW16" s="27">
        <f>VALUE(AQ41)</f>
        <v>152.0877506452253</v>
      </c>
      <c r="AX16" s="27">
        <f>VALUE(AR41)</f>
        <v>704</v>
      </c>
      <c r="AY16" s="27">
        <f>VALUE(AS41)</f>
        <v>355.54969227714901</v>
      </c>
      <c r="AZ16" s="28">
        <f>VALUE(AT41)</f>
        <v>0</v>
      </c>
      <c r="BD16" s="1"/>
    </row>
    <row r="17" spans="1:61" ht="15.75" thickBot="1" x14ac:dyDescent="0.3">
      <c r="A17" s="18">
        <v>40330</v>
      </c>
      <c r="B17" s="19" t="s">
        <v>66</v>
      </c>
      <c r="C17" s="39">
        <v>4.6900000000000004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47" t="s">
        <v>66</v>
      </c>
      <c r="AK17" s="98">
        <v>40330</v>
      </c>
      <c r="AL17" s="37">
        <f t="shared" si="0"/>
        <v>4.6900000000000004</v>
      </c>
      <c r="AM17" s="37">
        <f t="shared" si="3"/>
        <v>0</v>
      </c>
      <c r="AN17" s="37">
        <f t="shared" si="1"/>
        <v>0</v>
      </c>
      <c r="AO17" s="37">
        <f t="shared" si="2"/>
        <v>0</v>
      </c>
      <c r="AP17" s="231"/>
      <c r="AQ17" s="205"/>
      <c r="AR17" s="205"/>
      <c r="AS17" s="205"/>
      <c r="AT17" s="233"/>
      <c r="AU17" s="1"/>
      <c r="AV17" s="41">
        <v>2022</v>
      </c>
      <c r="AW17" s="42">
        <f>VALUE(AQ46)</f>
        <v>32.200000000000003</v>
      </c>
      <c r="AX17" s="42">
        <f>VALUE(AR46)</f>
        <v>0</v>
      </c>
      <c r="AY17" s="42">
        <f>VALUE(AS46)</f>
        <v>0</v>
      </c>
      <c r="AZ17" s="43">
        <f>VALUE(AT46)</f>
        <v>3.9</v>
      </c>
      <c r="BI17" s="1"/>
    </row>
    <row r="18" spans="1:61" ht="15.75" thickBot="1" x14ac:dyDescent="0.3">
      <c r="A18" s="18">
        <v>40452</v>
      </c>
      <c r="B18" s="19" t="s">
        <v>66</v>
      </c>
      <c r="C18" s="39">
        <v>1.69</v>
      </c>
      <c r="D18" s="39">
        <v>0.76</v>
      </c>
      <c r="E18" s="39">
        <v>13.53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39">
        <v>34.61</v>
      </c>
      <c r="W18" s="20">
        <v>0</v>
      </c>
      <c r="X18" s="20">
        <v>0</v>
      </c>
      <c r="Y18" s="20">
        <v>0</v>
      </c>
      <c r="Z18" s="20">
        <v>0</v>
      </c>
      <c r="AA18" s="39">
        <v>892.53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49" t="s">
        <v>66</v>
      </c>
      <c r="AK18" s="96">
        <v>40452</v>
      </c>
      <c r="AL18" s="33">
        <f t="shared" si="0"/>
        <v>15.98</v>
      </c>
      <c r="AM18" s="33">
        <f t="shared" si="3"/>
        <v>927.14</v>
      </c>
      <c r="AN18" s="33">
        <f t="shared" si="1"/>
        <v>0</v>
      </c>
      <c r="AO18" s="33">
        <f t="shared" si="2"/>
        <v>0</v>
      </c>
      <c r="AP18" s="238"/>
      <c r="AQ18" s="206"/>
      <c r="AR18" s="206"/>
      <c r="AS18" s="206"/>
      <c r="AT18" s="239"/>
      <c r="AU18" s="1"/>
      <c r="AV18" s="1"/>
      <c r="AW18" s="1"/>
      <c r="AX18" s="1"/>
      <c r="AY18" s="1"/>
      <c r="BI18" s="1"/>
    </row>
    <row r="19" spans="1:61" x14ac:dyDescent="0.25">
      <c r="A19" s="18">
        <v>40544</v>
      </c>
      <c r="B19" s="19" t="s">
        <v>66</v>
      </c>
      <c r="C19" s="20">
        <v>0</v>
      </c>
      <c r="D19" s="39">
        <v>60.12</v>
      </c>
      <c r="E19" s="39">
        <v>4.2699999999999996</v>
      </c>
      <c r="F19" s="20">
        <v>0</v>
      </c>
      <c r="G19" s="20">
        <v>0</v>
      </c>
      <c r="H19" s="20">
        <v>0</v>
      </c>
      <c r="I19" s="20">
        <v>0</v>
      </c>
      <c r="J19" s="39">
        <v>1.41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39">
        <v>92.61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2" t="s">
        <v>66</v>
      </c>
      <c r="AK19" s="95">
        <v>40544</v>
      </c>
      <c r="AL19" s="24">
        <f t="shared" si="0"/>
        <v>65.8</v>
      </c>
      <c r="AM19" s="24">
        <f t="shared" si="3"/>
        <v>92.61</v>
      </c>
      <c r="AN19" s="24">
        <f t="shared" si="1"/>
        <v>0</v>
      </c>
      <c r="AO19" s="24">
        <f t="shared" si="2"/>
        <v>0</v>
      </c>
      <c r="AP19" s="230">
        <v>2011</v>
      </c>
      <c r="AQ19" s="204">
        <f>SUM(AL19:AL21)</f>
        <v>70.959999999999994</v>
      </c>
      <c r="AR19" s="204">
        <f>SUM(AM19:AM21)</f>
        <v>92.61</v>
      </c>
      <c r="AS19" s="204">
        <f>SUM(AN19:AN21)</f>
        <v>0</v>
      </c>
      <c r="AT19" s="232">
        <f>SUM(AO19:AO21)</f>
        <v>0</v>
      </c>
      <c r="AU19" s="1"/>
      <c r="AV19" s="1"/>
      <c r="AW19" s="1"/>
      <c r="AX19" s="1"/>
      <c r="AY19" s="1"/>
      <c r="BI19" s="1"/>
    </row>
    <row r="20" spans="1:61" x14ac:dyDescent="0.25">
      <c r="A20" s="18">
        <v>40634</v>
      </c>
      <c r="B20" s="19" t="s">
        <v>66</v>
      </c>
      <c r="C20" s="20">
        <v>0</v>
      </c>
      <c r="D20" s="39">
        <v>0.64</v>
      </c>
      <c r="E20" s="39">
        <v>4.5199999999999996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47" t="s">
        <v>66</v>
      </c>
      <c r="AK20" s="98">
        <v>40634</v>
      </c>
      <c r="AL20" s="37">
        <f t="shared" si="0"/>
        <v>5.1599999999999993</v>
      </c>
      <c r="AM20" s="37">
        <f t="shared" si="3"/>
        <v>0</v>
      </c>
      <c r="AN20" s="37">
        <f t="shared" si="1"/>
        <v>0</v>
      </c>
      <c r="AO20" s="37">
        <f t="shared" si="2"/>
        <v>0</v>
      </c>
      <c r="AP20" s="231"/>
      <c r="AQ20" s="205"/>
      <c r="AR20" s="205"/>
      <c r="AS20" s="205"/>
      <c r="AT20" s="233"/>
      <c r="AU20" s="1"/>
      <c r="AV20" s="1"/>
      <c r="AW20" s="1"/>
      <c r="AX20" s="1"/>
      <c r="AY20" s="1"/>
      <c r="BI20" s="1"/>
    </row>
    <row r="21" spans="1:61" ht="15.75" thickBot="1" x14ac:dyDescent="0.3">
      <c r="A21" s="18">
        <v>40756</v>
      </c>
      <c r="B21" s="19" t="s">
        <v>66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49" t="s">
        <v>66</v>
      </c>
      <c r="AK21" s="96">
        <v>40756</v>
      </c>
      <c r="AL21" s="33">
        <f t="shared" si="0"/>
        <v>0</v>
      </c>
      <c r="AM21" s="33">
        <f t="shared" si="3"/>
        <v>0</v>
      </c>
      <c r="AN21" s="33">
        <f t="shared" si="1"/>
        <v>0</v>
      </c>
      <c r="AO21" s="33">
        <f t="shared" si="2"/>
        <v>0</v>
      </c>
      <c r="AP21" s="238"/>
      <c r="AQ21" s="206"/>
      <c r="AR21" s="206"/>
      <c r="AS21" s="206"/>
      <c r="AT21" s="239"/>
      <c r="AU21" s="1"/>
      <c r="AV21" s="1"/>
      <c r="AW21" s="1"/>
      <c r="AX21" s="1"/>
      <c r="AY21" s="1"/>
      <c r="BI21" s="1"/>
    </row>
    <row r="22" spans="1:61" x14ac:dyDescent="0.25">
      <c r="A22" s="18">
        <v>41334</v>
      </c>
      <c r="B22" s="19" t="s">
        <v>66</v>
      </c>
      <c r="C22" s="39">
        <v>422.86352145507072</v>
      </c>
      <c r="D22" s="39">
        <v>10.505925998883747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39">
        <v>20.191076529104699</v>
      </c>
      <c r="O22" s="39">
        <v>11.16254637381398</v>
      </c>
      <c r="P22" s="20">
        <v>0</v>
      </c>
      <c r="Q22" s="20">
        <v>0</v>
      </c>
      <c r="R22" s="39">
        <v>29.876227059325647</v>
      </c>
      <c r="S22" s="20">
        <v>0</v>
      </c>
      <c r="T22" s="20">
        <v>0</v>
      </c>
      <c r="U22" s="39">
        <v>0.32831018746511703</v>
      </c>
      <c r="V22" s="20">
        <v>0</v>
      </c>
      <c r="W22" s="20">
        <v>0</v>
      </c>
      <c r="X22" s="20">
        <v>0</v>
      </c>
      <c r="Y22" s="20">
        <v>0</v>
      </c>
      <c r="Z22" s="144">
        <v>4.9246528119767561</v>
      </c>
      <c r="AA22" s="144">
        <v>10.177615811418626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2" t="s">
        <v>66</v>
      </c>
      <c r="AK22" s="95">
        <v>41334</v>
      </c>
      <c r="AL22" s="24">
        <f t="shared" si="0"/>
        <v>433.36944745395448</v>
      </c>
      <c r="AM22" s="24">
        <f t="shared" si="3"/>
        <v>26.593125184674477</v>
      </c>
      <c r="AN22" s="24">
        <f t="shared" si="1"/>
        <v>50.067303588430349</v>
      </c>
      <c r="AO22" s="24">
        <f t="shared" si="2"/>
        <v>0</v>
      </c>
      <c r="AP22" s="230">
        <v>2013</v>
      </c>
      <c r="AQ22" s="204">
        <f>SUM(AL22:AL23)</f>
        <v>661.84267059073136</v>
      </c>
      <c r="AR22" s="204">
        <f>SUM(AM22:AM23)</f>
        <v>59.184888369283492</v>
      </c>
      <c r="AS22" s="204">
        <f>SUM(AN22:AN23)</f>
        <v>279.36772883649178</v>
      </c>
      <c r="AT22" s="232">
        <f>SUM(AO22:AO23)</f>
        <v>0</v>
      </c>
      <c r="AU22" s="1"/>
      <c r="AV22" s="1"/>
      <c r="AW22" s="1"/>
      <c r="AX22" s="1"/>
      <c r="AY22" s="1"/>
      <c r="BI22" s="1"/>
    </row>
    <row r="23" spans="1:61" ht="15.75" thickBot="1" x14ac:dyDescent="0.3">
      <c r="A23" s="18">
        <v>41548</v>
      </c>
      <c r="B23" s="19" t="s">
        <v>66</v>
      </c>
      <c r="C23" s="39">
        <v>225.99161680292343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39">
        <v>2.4816063338534784</v>
      </c>
      <c r="N23" s="39">
        <v>5.294093512220754</v>
      </c>
      <c r="O23" s="39">
        <v>9.2646636463863192</v>
      </c>
      <c r="P23" s="20">
        <v>0</v>
      </c>
      <c r="Q23" s="20">
        <v>0</v>
      </c>
      <c r="R23" s="39">
        <v>224.00633173584069</v>
      </c>
      <c r="S23" s="20">
        <v>0</v>
      </c>
      <c r="T23" s="20">
        <v>0</v>
      </c>
      <c r="U23" s="39">
        <v>10.422746602184608</v>
      </c>
      <c r="V23" s="20">
        <v>0</v>
      </c>
      <c r="W23" s="20">
        <v>0</v>
      </c>
      <c r="X23" s="20">
        <v>0</v>
      </c>
      <c r="Y23" s="20">
        <v>0</v>
      </c>
      <c r="Z23" s="39">
        <v>5.2940935122207549</v>
      </c>
      <c r="AA23" s="39">
        <v>7.6102594238173333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49" t="s">
        <v>66</v>
      </c>
      <c r="AK23" s="96">
        <v>41548</v>
      </c>
      <c r="AL23" s="33">
        <f t="shared" si="0"/>
        <v>228.47322313677691</v>
      </c>
      <c r="AM23" s="33">
        <f t="shared" si="3"/>
        <v>32.591763184609015</v>
      </c>
      <c r="AN23" s="33">
        <f t="shared" si="1"/>
        <v>229.30042524806143</v>
      </c>
      <c r="AO23" s="33">
        <f t="shared" si="2"/>
        <v>0</v>
      </c>
      <c r="AP23" s="238"/>
      <c r="AQ23" s="206"/>
      <c r="AR23" s="206"/>
      <c r="AS23" s="206"/>
      <c r="AT23" s="239"/>
      <c r="AU23" s="1"/>
      <c r="AV23" s="1"/>
      <c r="AW23" s="1"/>
      <c r="AX23" s="1"/>
      <c r="AY23" s="1"/>
      <c r="BI23" s="1"/>
    </row>
    <row r="24" spans="1:61" x14ac:dyDescent="0.25">
      <c r="A24" s="18">
        <v>41852</v>
      </c>
      <c r="B24" s="19" t="s">
        <v>66</v>
      </c>
      <c r="C24" s="20">
        <v>0</v>
      </c>
      <c r="D24" s="39">
        <v>2.9696331066194084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39">
        <v>10.85672318549031</v>
      </c>
      <c r="O24" s="20">
        <v>0</v>
      </c>
      <c r="P24" s="20">
        <v>0</v>
      </c>
      <c r="Q24" s="20">
        <v>0</v>
      </c>
      <c r="R24" s="39">
        <v>24.906600249066006</v>
      </c>
      <c r="S24" s="20">
        <v>0</v>
      </c>
      <c r="T24" s="20">
        <v>0</v>
      </c>
      <c r="U24" s="39">
        <v>8.6215154708305413</v>
      </c>
      <c r="V24" s="20">
        <v>0</v>
      </c>
      <c r="W24" s="20">
        <v>0</v>
      </c>
      <c r="X24" s="39">
        <v>112.55867420250985</v>
      </c>
      <c r="Y24" s="39">
        <v>42.628604272439901</v>
      </c>
      <c r="Z24" s="20">
        <v>0</v>
      </c>
      <c r="AA24" s="39">
        <v>5.4283615927451558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2" t="s">
        <v>66</v>
      </c>
      <c r="AK24" s="95">
        <v>41852</v>
      </c>
      <c r="AL24" s="24">
        <f t="shared" si="0"/>
        <v>2.9696331066194084</v>
      </c>
      <c r="AM24" s="24">
        <f t="shared" si="3"/>
        <v>169.23715553852543</v>
      </c>
      <c r="AN24" s="24">
        <f t="shared" si="1"/>
        <v>35.763323434556312</v>
      </c>
      <c r="AO24" s="24">
        <f t="shared" si="2"/>
        <v>0</v>
      </c>
      <c r="AP24" s="230">
        <v>2014</v>
      </c>
      <c r="AQ24" s="204">
        <f>SUM(AL24:AL25)</f>
        <v>2.9696331066194084</v>
      </c>
      <c r="AR24" s="204">
        <f>SUM(AM24:AM25)</f>
        <v>175.44413342306322</v>
      </c>
      <c r="AS24" s="204">
        <f>SUM(AN24:AN25)</f>
        <v>83.867402039724269</v>
      </c>
      <c r="AT24" s="232">
        <f>SUM(AO24:AO25)</f>
        <v>0</v>
      </c>
      <c r="AU24" s="1"/>
      <c r="AV24" s="1"/>
      <c r="AW24" s="1"/>
      <c r="AX24" s="1"/>
      <c r="AY24" s="1"/>
      <c r="BI24" s="1"/>
    </row>
    <row r="25" spans="1:61" ht="15.75" thickBot="1" x14ac:dyDescent="0.3">
      <c r="A25" s="18">
        <v>41883</v>
      </c>
      <c r="B25" s="19" t="s">
        <v>66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9">
        <v>48.104078605167956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39">
        <v>6.2069778845378005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49" t="s">
        <v>66</v>
      </c>
      <c r="AK25" s="96">
        <v>41883</v>
      </c>
      <c r="AL25" s="33">
        <f t="shared" si="0"/>
        <v>0</v>
      </c>
      <c r="AM25" s="33">
        <f t="shared" si="3"/>
        <v>6.2069778845378005</v>
      </c>
      <c r="AN25" s="33">
        <f t="shared" si="1"/>
        <v>48.104078605167956</v>
      </c>
      <c r="AO25" s="33">
        <f t="shared" si="2"/>
        <v>0</v>
      </c>
      <c r="AP25" s="238"/>
      <c r="AQ25" s="206"/>
      <c r="AR25" s="206"/>
      <c r="AS25" s="206"/>
      <c r="AT25" s="239"/>
      <c r="AU25" s="1"/>
      <c r="AV25" s="1"/>
      <c r="AW25" s="1"/>
      <c r="AX25" s="1"/>
      <c r="AY25" s="1"/>
      <c r="BI25" s="1"/>
    </row>
    <row r="26" spans="1:61" x14ac:dyDescent="0.25">
      <c r="A26" s="18">
        <v>42036</v>
      </c>
      <c r="B26" s="19" t="s">
        <v>66</v>
      </c>
      <c r="C26" s="39">
        <v>226.2</v>
      </c>
      <c r="D26" s="39">
        <v>33.5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39">
        <v>12.8</v>
      </c>
      <c r="O26" s="20">
        <v>0</v>
      </c>
      <c r="P26" s="39">
        <v>5.7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39">
        <v>3.3</v>
      </c>
      <c r="Y26" s="20">
        <v>0</v>
      </c>
      <c r="Z26" s="39">
        <v>2.9</v>
      </c>
      <c r="AA26" s="39">
        <v>9.3000000000000007</v>
      </c>
      <c r="AB26" s="20">
        <v>0</v>
      </c>
      <c r="AC26" s="39">
        <v>2.9</v>
      </c>
      <c r="AD26" s="20">
        <v>0</v>
      </c>
      <c r="AE26" s="39">
        <v>1.3</v>
      </c>
      <c r="AF26" s="39">
        <v>4.0999999999999996</v>
      </c>
      <c r="AG26" s="20">
        <v>0</v>
      </c>
      <c r="AH26" s="20">
        <v>0</v>
      </c>
      <c r="AI26" s="39">
        <v>14.7</v>
      </c>
      <c r="AJ26" s="22" t="s">
        <v>66</v>
      </c>
      <c r="AK26" s="95">
        <v>42036</v>
      </c>
      <c r="AL26" s="24">
        <f t="shared" ref="AL26:AL31" si="4">SUM(C26:J26)+L26+M26+S26+T26+AB26+AG26+AH26+AI26</f>
        <v>274.39999999999998</v>
      </c>
      <c r="AM26" s="24">
        <f t="shared" si="3"/>
        <v>18.399999999999999</v>
      </c>
      <c r="AN26" s="24">
        <f t="shared" si="1"/>
        <v>18.5</v>
      </c>
      <c r="AO26" s="24">
        <f t="shared" si="2"/>
        <v>5.3999999999999995</v>
      </c>
      <c r="AP26" s="236">
        <v>2015</v>
      </c>
      <c r="AQ26" s="203">
        <f>SUM(AL26:AL28)</f>
        <v>277.56299999999999</v>
      </c>
      <c r="AR26" s="203">
        <f>SUM(AM26:AM28)</f>
        <v>27.927698380291268</v>
      </c>
      <c r="AS26" s="203">
        <f>SUM(AN26:AN28)</f>
        <v>18.5</v>
      </c>
      <c r="AT26" s="234">
        <f>SUM(AO26:AO28)</f>
        <v>5.3999999999999995</v>
      </c>
      <c r="AU26" s="1"/>
      <c r="AV26" s="1"/>
      <c r="AW26" s="1"/>
      <c r="AX26" s="1"/>
      <c r="AY26" s="1"/>
      <c r="BI26" s="1"/>
    </row>
    <row r="27" spans="1:61" x14ac:dyDescent="0.25">
      <c r="A27" s="18">
        <v>42156</v>
      </c>
      <c r="B27" s="19" t="s">
        <v>66</v>
      </c>
      <c r="C27" s="20">
        <v>0</v>
      </c>
      <c r="D27" s="20">
        <v>0</v>
      </c>
      <c r="E27" s="39">
        <v>1.054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39">
        <v>2.109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47" t="s">
        <v>66</v>
      </c>
      <c r="AK27" s="98">
        <v>42156</v>
      </c>
      <c r="AL27" s="37">
        <f t="shared" si="4"/>
        <v>3.1630000000000003</v>
      </c>
      <c r="AM27" s="37">
        <f t="shared" si="3"/>
        <v>0</v>
      </c>
      <c r="AN27" s="37">
        <f t="shared" si="1"/>
        <v>0</v>
      </c>
      <c r="AO27" s="37">
        <f t="shared" si="2"/>
        <v>0</v>
      </c>
      <c r="AP27" s="236"/>
      <c r="AQ27" s="203"/>
      <c r="AR27" s="203"/>
      <c r="AS27" s="203"/>
      <c r="AT27" s="234"/>
      <c r="AU27" s="1"/>
      <c r="AV27" s="1"/>
      <c r="AW27" s="1"/>
      <c r="AX27" s="1"/>
      <c r="AY27" s="1"/>
      <c r="BI27" s="1"/>
    </row>
    <row r="28" spans="1:61" ht="15.75" thickBot="1" x14ac:dyDescent="0.3">
      <c r="A28" s="18">
        <v>42248</v>
      </c>
      <c r="B28" s="19" t="s">
        <v>66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39">
        <v>9.5276983802912714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49" t="s">
        <v>66</v>
      </c>
      <c r="AK28" s="96">
        <v>42248</v>
      </c>
      <c r="AL28" s="33">
        <f t="shared" si="4"/>
        <v>0</v>
      </c>
      <c r="AM28" s="33">
        <f t="shared" si="3"/>
        <v>9.5276983802912714</v>
      </c>
      <c r="AN28" s="33">
        <f t="shared" si="1"/>
        <v>0</v>
      </c>
      <c r="AO28" s="33">
        <f t="shared" si="2"/>
        <v>0</v>
      </c>
      <c r="AP28" s="236"/>
      <c r="AQ28" s="203"/>
      <c r="AR28" s="203"/>
      <c r="AS28" s="203"/>
      <c r="AT28" s="234"/>
      <c r="AU28" s="1"/>
      <c r="AV28" s="1"/>
      <c r="AW28" s="1"/>
      <c r="AX28" s="1"/>
      <c r="AY28" s="1"/>
      <c r="BI28" s="1"/>
    </row>
    <row r="29" spans="1:61" x14ac:dyDescent="0.25">
      <c r="A29" s="18">
        <v>42401</v>
      </c>
      <c r="B29" s="19" t="s">
        <v>66</v>
      </c>
      <c r="C29" s="20">
        <v>0</v>
      </c>
      <c r="D29" s="39">
        <v>8.6999999999999993</v>
      </c>
      <c r="E29" s="39">
        <v>17.100000000000001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39">
        <v>9.4</v>
      </c>
      <c r="M29" s="20">
        <v>0</v>
      </c>
      <c r="N29" s="39">
        <v>32.299999999999997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2" t="s">
        <v>66</v>
      </c>
      <c r="AK29" s="95">
        <v>42401</v>
      </c>
      <c r="AL29" s="24">
        <f t="shared" si="4"/>
        <v>35.200000000000003</v>
      </c>
      <c r="AM29" s="24">
        <f t="shared" si="3"/>
        <v>0</v>
      </c>
      <c r="AN29" s="24">
        <f t="shared" si="1"/>
        <v>32.299999999999997</v>
      </c>
      <c r="AO29" s="24">
        <f t="shared" si="2"/>
        <v>0</v>
      </c>
      <c r="AP29" s="236">
        <v>2016</v>
      </c>
      <c r="AQ29" s="203">
        <f>SUM(AL29:AL31)</f>
        <v>102.10206460206459</v>
      </c>
      <c r="AR29" s="203">
        <f>SUM(AM29:AM31)</f>
        <v>470.69597069597052</v>
      </c>
      <c r="AS29" s="203">
        <f>SUM(AN29:AN31)</f>
        <v>89.881052281052263</v>
      </c>
      <c r="AT29" s="234">
        <f>SUM(AO29:AO31)</f>
        <v>7.9920079920079905</v>
      </c>
      <c r="AU29" s="1"/>
      <c r="AV29" s="1"/>
      <c r="AW29" s="1"/>
      <c r="AX29" s="1"/>
      <c r="AY29" s="1"/>
      <c r="BI29" s="1"/>
    </row>
    <row r="30" spans="1:61" x14ac:dyDescent="0.25">
      <c r="A30" s="18">
        <v>42491</v>
      </c>
      <c r="B30" s="19" t="s">
        <v>66</v>
      </c>
      <c r="C30" s="20">
        <v>0</v>
      </c>
      <c r="D30" s="39">
        <v>2.2999999999999998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39">
        <v>5.3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47" t="s">
        <v>66</v>
      </c>
      <c r="AK30" s="98">
        <v>42491</v>
      </c>
      <c r="AL30" s="37">
        <f t="shared" si="4"/>
        <v>2.2999999999999998</v>
      </c>
      <c r="AM30" s="37">
        <f t="shared" si="3"/>
        <v>0</v>
      </c>
      <c r="AN30" s="37">
        <f t="shared" si="1"/>
        <v>5.3</v>
      </c>
      <c r="AO30" s="37">
        <f t="shared" si="2"/>
        <v>0</v>
      </c>
      <c r="AP30" s="236"/>
      <c r="AQ30" s="203"/>
      <c r="AR30" s="203"/>
      <c r="AS30" s="203"/>
      <c r="AT30" s="234"/>
      <c r="AU30" s="1"/>
      <c r="AV30" s="1"/>
      <c r="AW30" s="1"/>
      <c r="AX30" s="1"/>
      <c r="AY30" s="1"/>
      <c r="BI30" s="1"/>
    </row>
    <row r="31" spans="1:61" ht="15.75" thickBot="1" x14ac:dyDescent="0.3">
      <c r="A31" s="18">
        <v>42583</v>
      </c>
      <c r="B31" s="19" t="s">
        <v>66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39">
        <v>20.979020979020973</v>
      </c>
      <c r="L31" s="20">
        <v>0</v>
      </c>
      <c r="M31" s="20">
        <v>0</v>
      </c>
      <c r="N31" s="39">
        <v>14.985014985014979</v>
      </c>
      <c r="O31" s="39">
        <v>29.637029637029624</v>
      </c>
      <c r="P31" s="39">
        <v>37.296037296037284</v>
      </c>
      <c r="Q31" s="39">
        <v>25.308025308025297</v>
      </c>
      <c r="R31" s="20">
        <v>0</v>
      </c>
      <c r="S31" s="39">
        <v>26.640026640026633</v>
      </c>
      <c r="T31" s="39">
        <v>10.656010656010652</v>
      </c>
      <c r="U31" s="39">
        <v>58.441558441558428</v>
      </c>
      <c r="V31" s="39">
        <v>43.290043290043279</v>
      </c>
      <c r="W31" s="39">
        <v>52.947052947052931</v>
      </c>
      <c r="X31" s="39">
        <v>48.951048951048932</v>
      </c>
      <c r="Y31" s="20">
        <v>0</v>
      </c>
      <c r="Z31" s="39">
        <v>40.626040626040613</v>
      </c>
      <c r="AA31" s="39">
        <v>51.615051615051591</v>
      </c>
      <c r="AB31" s="39">
        <v>13.986013986013981</v>
      </c>
      <c r="AC31" s="39">
        <v>57.609057609057594</v>
      </c>
      <c r="AD31" s="39">
        <v>41.292041292041283</v>
      </c>
      <c r="AE31" s="20">
        <v>0</v>
      </c>
      <c r="AF31" s="39">
        <v>7.9920079920079905</v>
      </c>
      <c r="AG31" s="20">
        <v>0</v>
      </c>
      <c r="AH31" s="39">
        <v>13.320013320013317</v>
      </c>
      <c r="AI31" s="20">
        <v>0</v>
      </c>
      <c r="AJ31" s="49" t="s">
        <v>66</v>
      </c>
      <c r="AK31" s="96">
        <v>42583</v>
      </c>
      <c r="AL31" s="33">
        <f t="shared" si="4"/>
        <v>64.602064602064587</v>
      </c>
      <c r="AM31" s="33">
        <f t="shared" si="3"/>
        <v>470.69597069597052</v>
      </c>
      <c r="AN31" s="33">
        <f t="shared" si="1"/>
        <v>52.281052281052261</v>
      </c>
      <c r="AO31" s="33">
        <f t="shared" si="2"/>
        <v>7.9920079920079905</v>
      </c>
      <c r="AP31" s="236"/>
      <c r="AQ31" s="203"/>
      <c r="AR31" s="203"/>
      <c r="AS31" s="203"/>
      <c r="AT31" s="234"/>
      <c r="AU31" s="1"/>
      <c r="AV31" s="1"/>
      <c r="AW31" s="1"/>
      <c r="AX31" s="1"/>
      <c r="AY31" s="1"/>
      <c r="BI31" s="1"/>
    </row>
    <row r="32" spans="1:61" x14ac:dyDescent="0.25">
      <c r="A32" s="18">
        <v>42736</v>
      </c>
      <c r="B32" s="19" t="s">
        <v>66</v>
      </c>
      <c r="C32" s="20">
        <v>0</v>
      </c>
      <c r="D32" s="39">
        <v>38.5</v>
      </c>
      <c r="E32" s="39">
        <v>19.899999999999999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39">
        <v>10.9</v>
      </c>
      <c r="L32" s="39">
        <v>8.6999999999999993</v>
      </c>
      <c r="M32" s="20">
        <v>0</v>
      </c>
      <c r="N32" s="20">
        <v>0</v>
      </c>
      <c r="O32" s="39">
        <v>13.5</v>
      </c>
      <c r="P32" s="20">
        <v>0</v>
      </c>
      <c r="Q32" s="39">
        <v>16.7</v>
      </c>
      <c r="R32" s="39">
        <v>15.9</v>
      </c>
      <c r="S32" s="39">
        <v>15.7</v>
      </c>
      <c r="T32" s="39">
        <v>6.1</v>
      </c>
      <c r="U32" s="20">
        <v>0</v>
      </c>
      <c r="V32" s="39">
        <v>22.1</v>
      </c>
      <c r="W32" s="39">
        <v>48.1</v>
      </c>
      <c r="X32" s="20">
        <v>0</v>
      </c>
      <c r="Y32" s="20">
        <v>0</v>
      </c>
      <c r="Z32" s="39">
        <v>24.7</v>
      </c>
      <c r="AA32" s="39">
        <v>28.2</v>
      </c>
      <c r="AB32" s="20">
        <v>0</v>
      </c>
      <c r="AC32" s="39">
        <v>25.3</v>
      </c>
      <c r="AD32" s="39">
        <v>23.4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2" t="s">
        <v>66</v>
      </c>
      <c r="AK32" s="95">
        <v>42736</v>
      </c>
      <c r="AL32" s="24">
        <f t="shared" ref="AL32:AL37" si="5">SUM(C32:J32)+L32+M32+S32+T32+AB32+AG32+AH32+AI32</f>
        <v>88.899999999999991</v>
      </c>
      <c r="AM32" s="24">
        <f t="shared" si="3"/>
        <v>212.9</v>
      </c>
      <c r="AN32" s="24">
        <f t="shared" si="1"/>
        <v>15.9</v>
      </c>
      <c r="AO32" s="24">
        <f t="shared" si="2"/>
        <v>0</v>
      </c>
      <c r="AP32" s="236">
        <v>2017</v>
      </c>
      <c r="AQ32" s="203">
        <f>SUM(AL32:AL34)</f>
        <v>117.6</v>
      </c>
      <c r="AR32" s="203">
        <f>SUM(AM32:AM34)</f>
        <v>279.20000000000005</v>
      </c>
      <c r="AS32" s="203">
        <f>SUM(AN32:AN34)</f>
        <v>248</v>
      </c>
      <c r="AT32" s="234">
        <f>SUM(AO32:AO34)</f>
        <v>0</v>
      </c>
      <c r="AU32" s="1"/>
      <c r="AV32" s="1"/>
      <c r="AW32" s="1"/>
      <c r="AX32" s="1"/>
      <c r="AY32" s="1"/>
      <c r="BI32" s="1"/>
    </row>
    <row r="33" spans="1:61" x14ac:dyDescent="0.25">
      <c r="A33" s="18">
        <v>42826</v>
      </c>
      <c r="B33" s="19" t="s">
        <v>66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39">
        <v>19.5</v>
      </c>
      <c r="O33" s="20">
        <v>0</v>
      </c>
      <c r="P33" s="20">
        <v>0</v>
      </c>
      <c r="Q33" s="20">
        <v>0</v>
      </c>
      <c r="R33" s="39">
        <v>13.9</v>
      </c>
      <c r="S33" s="20">
        <v>0</v>
      </c>
      <c r="T33" s="20">
        <v>0</v>
      </c>
      <c r="U33" s="20">
        <v>0</v>
      </c>
      <c r="V33" s="20">
        <v>0</v>
      </c>
      <c r="W33" s="39">
        <v>15.4</v>
      </c>
      <c r="X33" s="20">
        <v>0</v>
      </c>
      <c r="Y33" s="20">
        <v>0</v>
      </c>
      <c r="Z33" s="20">
        <v>0</v>
      </c>
      <c r="AA33" s="39">
        <v>14.4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47" t="s">
        <v>66</v>
      </c>
      <c r="AK33" s="98">
        <v>42826</v>
      </c>
      <c r="AL33" s="37">
        <f t="shared" si="5"/>
        <v>0</v>
      </c>
      <c r="AM33" s="37">
        <f t="shared" si="3"/>
        <v>29.8</v>
      </c>
      <c r="AN33" s="37">
        <f t="shared" si="1"/>
        <v>33.4</v>
      </c>
      <c r="AO33" s="37">
        <f t="shared" si="2"/>
        <v>0</v>
      </c>
      <c r="AP33" s="236"/>
      <c r="AQ33" s="203"/>
      <c r="AR33" s="203"/>
      <c r="AS33" s="203"/>
      <c r="AT33" s="234"/>
      <c r="AU33" s="1"/>
      <c r="AV33" s="1"/>
      <c r="AW33" s="1"/>
      <c r="AX33" s="1"/>
      <c r="AY33" s="1"/>
      <c r="BI33" s="1"/>
    </row>
    <row r="34" spans="1:61" ht="15.75" thickBot="1" x14ac:dyDescent="0.3">
      <c r="A34" s="18">
        <v>42948</v>
      </c>
      <c r="B34" s="19" t="s">
        <v>66</v>
      </c>
      <c r="C34" s="20">
        <v>0</v>
      </c>
      <c r="D34" s="39">
        <v>9.4</v>
      </c>
      <c r="E34" s="39">
        <v>12.6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39">
        <v>2.2999999999999998</v>
      </c>
      <c r="L34" s="39">
        <v>6.7</v>
      </c>
      <c r="M34" s="20">
        <v>0</v>
      </c>
      <c r="N34" s="39">
        <v>198.7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39">
        <v>34.200000000000003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49" t="s">
        <v>66</v>
      </c>
      <c r="AK34" s="96">
        <v>42948</v>
      </c>
      <c r="AL34" s="33">
        <f t="shared" si="5"/>
        <v>28.7</v>
      </c>
      <c r="AM34" s="33">
        <f t="shared" si="3"/>
        <v>36.5</v>
      </c>
      <c r="AN34" s="33">
        <f t="shared" si="1"/>
        <v>198.7</v>
      </c>
      <c r="AO34" s="33">
        <f t="shared" si="2"/>
        <v>0</v>
      </c>
      <c r="AP34" s="226"/>
      <c r="AQ34" s="213"/>
      <c r="AR34" s="213"/>
      <c r="AS34" s="213"/>
      <c r="AT34" s="235"/>
      <c r="AU34" s="1"/>
      <c r="AV34" s="1"/>
      <c r="AW34" s="1"/>
      <c r="AX34" s="1"/>
      <c r="AY34" s="1"/>
      <c r="BI34" s="1"/>
    </row>
    <row r="35" spans="1:61" ht="15.75" thickBot="1" x14ac:dyDescent="0.3">
      <c r="A35" s="18">
        <v>43101</v>
      </c>
      <c r="B35" s="19" t="s">
        <v>66</v>
      </c>
      <c r="C35" s="20">
        <v>0</v>
      </c>
      <c r="D35" s="39">
        <v>6.8</v>
      </c>
      <c r="E35" s="39">
        <v>11.7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39">
        <v>58.9</v>
      </c>
      <c r="O35" s="20">
        <v>0</v>
      </c>
      <c r="P35" s="20">
        <v>0</v>
      </c>
      <c r="Q35" s="20">
        <v>0</v>
      </c>
      <c r="R35" s="39">
        <v>98.3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39">
        <v>31.6</v>
      </c>
      <c r="Y35" s="20">
        <v>0</v>
      </c>
      <c r="Z35" s="20">
        <v>0</v>
      </c>
      <c r="AA35" s="39">
        <v>12.2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2" t="s">
        <v>66</v>
      </c>
      <c r="AK35" s="95">
        <v>43101</v>
      </c>
      <c r="AL35" s="24">
        <f t="shared" si="5"/>
        <v>18.5</v>
      </c>
      <c r="AM35" s="24">
        <f t="shared" si="3"/>
        <v>43.8</v>
      </c>
      <c r="AN35" s="24">
        <f t="shared" si="1"/>
        <v>157.19999999999999</v>
      </c>
      <c r="AO35" s="24">
        <f t="shared" si="2"/>
        <v>0</v>
      </c>
      <c r="AP35" s="202">
        <v>2018</v>
      </c>
      <c r="AQ35" s="203">
        <f>SUM(AL35:AL37)</f>
        <v>52.9</v>
      </c>
      <c r="AR35" s="203">
        <f>SUM(AM35:AM37)</f>
        <v>52.8</v>
      </c>
      <c r="AS35" s="203">
        <f>SUM(AN35:AN37)</f>
        <v>293.2</v>
      </c>
      <c r="AT35" s="234">
        <f>SUM(AO35:AO37)</f>
        <v>0</v>
      </c>
      <c r="AU35" s="1"/>
      <c r="AV35" s="210" t="s">
        <v>1</v>
      </c>
      <c r="AW35" s="211"/>
      <c r="AX35" s="211"/>
      <c r="AY35" s="211"/>
      <c r="AZ35" s="211"/>
      <c r="BA35" s="211"/>
      <c r="BB35" s="211"/>
      <c r="BC35" s="211"/>
      <c r="BD35" s="212"/>
      <c r="BI35" s="1"/>
    </row>
    <row r="36" spans="1:61" x14ac:dyDescent="0.25">
      <c r="A36" s="18">
        <v>43252</v>
      </c>
      <c r="B36" s="19" t="s">
        <v>66</v>
      </c>
      <c r="C36" s="20">
        <v>0</v>
      </c>
      <c r="D36" s="20">
        <v>0</v>
      </c>
      <c r="E36" s="39">
        <v>9.5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39">
        <v>35.700000000000003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39">
        <v>9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47" t="s">
        <v>66</v>
      </c>
      <c r="AK36" s="98">
        <v>43252</v>
      </c>
      <c r="AL36" s="37">
        <f t="shared" si="5"/>
        <v>9.5</v>
      </c>
      <c r="AM36" s="37">
        <f t="shared" si="3"/>
        <v>9</v>
      </c>
      <c r="AN36" s="37">
        <f t="shared" si="1"/>
        <v>35.700000000000003</v>
      </c>
      <c r="AO36" s="37">
        <f t="shared" si="2"/>
        <v>0</v>
      </c>
      <c r="AP36" s="202"/>
      <c r="AQ36" s="203"/>
      <c r="AR36" s="203"/>
      <c r="AS36" s="203"/>
      <c r="AT36" s="234"/>
      <c r="AU36" s="1"/>
      <c r="AV36" s="210" t="s">
        <v>46</v>
      </c>
      <c r="AW36" s="211"/>
      <c r="AX36" s="211"/>
      <c r="AY36" s="211"/>
      <c r="AZ36" s="212"/>
      <c r="BA36" s="211" t="s">
        <v>47</v>
      </c>
      <c r="BB36" s="211"/>
      <c r="BC36" s="211"/>
      <c r="BD36" s="212"/>
      <c r="BI36" s="1"/>
    </row>
    <row r="37" spans="1:61" ht="15.75" thickBot="1" x14ac:dyDescent="0.3">
      <c r="A37" s="18">
        <v>43313</v>
      </c>
      <c r="B37" s="19" t="s">
        <v>66</v>
      </c>
      <c r="C37" s="39">
        <v>10.3</v>
      </c>
      <c r="D37" s="39">
        <v>4.4000000000000004</v>
      </c>
      <c r="E37" s="39">
        <v>10.199999999999999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39">
        <v>71.8</v>
      </c>
      <c r="O37" s="20">
        <v>0</v>
      </c>
      <c r="P37" s="20">
        <v>0</v>
      </c>
      <c r="Q37" s="20">
        <v>0</v>
      </c>
      <c r="R37" s="39">
        <v>28.5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49" t="s">
        <v>66</v>
      </c>
      <c r="AK37" s="96">
        <v>43313</v>
      </c>
      <c r="AL37" s="33">
        <f t="shared" si="5"/>
        <v>24.9</v>
      </c>
      <c r="AM37" s="33">
        <f t="shared" si="3"/>
        <v>0</v>
      </c>
      <c r="AN37" s="33">
        <f t="shared" si="1"/>
        <v>100.3</v>
      </c>
      <c r="AO37" s="33">
        <f t="shared" si="2"/>
        <v>0</v>
      </c>
      <c r="AP37" s="201"/>
      <c r="AQ37" s="213"/>
      <c r="AR37" s="213"/>
      <c r="AS37" s="213"/>
      <c r="AT37" s="235"/>
      <c r="AU37" s="1"/>
      <c r="AV37" s="26" t="s">
        <v>43</v>
      </c>
      <c r="AW37" s="1" t="s">
        <v>4</v>
      </c>
      <c r="AX37" s="1" t="s">
        <v>44</v>
      </c>
      <c r="AY37" s="1" t="s">
        <v>45</v>
      </c>
      <c r="AZ37" s="57" t="s">
        <v>7</v>
      </c>
      <c r="BA37" s="1" t="s">
        <v>4</v>
      </c>
      <c r="BB37" s="1" t="s">
        <v>44</v>
      </c>
      <c r="BC37" s="1" t="s">
        <v>45</v>
      </c>
      <c r="BD37" s="57" t="s">
        <v>7</v>
      </c>
      <c r="BI37" s="1"/>
    </row>
    <row r="38" spans="1:61" x14ac:dyDescent="0.25">
      <c r="A38" s="18">
        <v>43466</v>
      </c>
      <c r="B38" s="19" t="s">
        <v>66</v>
      </c>
      <c r="C38" s="20">
        <v>0</v>
      </c>
      <c r="D38" s="39">
        <v>41.845148315736544</v>
      </c>
      <c r="E38" s="39">
        <v>46.267806267806264</v>
      </c>
      <c r="F38" s="20">
        <v>0</v>
      </c>
      <c r="G38" s="20">
        <v>0</v>
      </c>
      <c r="H38" s="20">
        <v>0</v>
      </c>
      <c r="I38" s="20">
        <v>0</v>
      </c>
      <c r="J38" s="39">
        <v>19.051449639684932</v>
      </c>
      <c r="K38" s="20">
        <v>0</v>
      </c>
      <c r="L38" s="20">
        <v>0</v>
      </c>
      <c r="M38" s="39">
        <v>18.371040723981903</v>
      </c>
      <c r="N38" s="39">
        <v>45.587397352103231</v>
      </c>
      <c r="O38" s="20">
        <v>0</v>
      </c>
      <c r="P38" s="20">
        <v>0</v>
      </c>
      <c r="Q38" s="20">
        <v>0</v>
      </c>
      <c r="R38" s="39">
        <v>32.149321266968329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2" t="s">
        <v>66</v>
      </c>
      <c r="AK38" s="95">
        <v>43466</v>
      </c>
      <c r="AL38" s="24">
        <f>SUM(C38:J38)+L38+M38+S38+T38+AB38+AG38+AH38+AI38</f>
        <v>125.53544494720964</v>
      </c>
      <c r="AM38" s="24">
        <f>K38+O38+Q38+U38+V38+W38+X38+Y38+Z38+AA38+AC38+AD38</f>
        <v>0</v>
      </c>
      <c r="AN38" s="24">
        <f>N38+P38+R38</f>
        <v>77.736718619071553</v>
      </c>
      <c r="AO38" s="24">
        <f>AE38+AF38</f>
        <v>0</v>
      </c>
      <c r="AP38" s="202">
        <v>2019</v>
      </c>
      <c r="AQ38" s="203">
        <f>SUM(AL38:AL40)</f>
        <v>133.40544494720965</v>
      </c>
      <c r="AR38" s="203">
        <f>SUM(AM38:AM40)</f>
        <v>0</v>
      </c>
      <c r="AS38" s="203">
        <f>SUM(AN38:AN40)</f>
        <v>441.78671861907151</v>
      </c>
      <c r="AT38" s="234">
        <f>SUM(AO38:AO40)</f>
        <v>0</v>
      </c>
      <c r="AU38" s="1"/>
      <c r="AV38" s="59">
        <v>2008</v>
      </c>
      <c r="AW38" s="60">
        <v>70.38</v>
      </c>
      <c r="AX38" s="60">
        <v>4.3999999999999995</v>
      </c>
      <c r="AY38" s="60">
        <v>0</v>
      </c>
      <c r="AZ38" s="61">
        <v>0</v>
      </c>
      <c r="BA38" s="62">
        <v>67.099999999999994</v>
      </c>
      <c r="BB38" s="60">
        <v>0</v>
      </c>
      <c r="BC38" s="60">
        <v>0</v>
      </c>
      <c r="BD38" s="61">
        <v>0</v>
      </c>
      <c r="BI38" s="1"/>
    </row>
    <row r="39" spans="1:61" x14ac:dyDescent="0.25">
      <c r="A39" s="18">
        <v>43617</v>
      </c>
      <c r="B39" s="19" t="s">
        <v>66</v>
      </c>
      <c r="C39" s="63"/>
      <c r="D39" s="132"/>
      <c r="E39" s="132"/>
      <c r="F39" s="63"/>
      <c r="G39" s="63"/>
      <c r="H39" s="63"/>
      <c r="I39" s="63"/>
      <c r="J39" s="132"/>
      <c r="K39" s="63"/>
      <c r="L39" s="63"/>
      <c r="M39" s="132"/>
      <c r="N39" s="132"/>
      <c r="O39" s="63"/>
      <c r="P39" s="63"/>
      <c r="Q39" s="63"/>
      <c r="R39" s="132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47" t="s">
        <v>66</v>
      </c>
      <c r="AK39" s="98">
        <v>43617</v>
      </c>
      <c r="AL39" s="66"/>
      <c r="AM39" s="66"/>
      <c r="AN39" s="66"/>
      <c r="AO39" s="66"/>
      <c r="AP39" s="202"/>
      <c r="AQ39" s="203"/>
      <c r="AR39" s="203"/>
      <c r="AS39" s="203"/>
      <c r="AT39" s="234"/>
      <c r="AU39" s="1"/>
      <c r="AV39" s="68">
        <v>2009</v>
      </c>
      <c r="AW39" s="69">
        <v>486.11999999999995</v>
      </c>
      <c r="AX39" s="69">
        <v>50.269999999999996</v>
      </c>
      <c r="AY39" s="69">
        <v>380.38999999999993</v>
      </c>
      <c r="AZ39" s="70">
        <v>0</v>
      </c>
      <c r="BA39" s="71">
        <v>383.81000000000006</v>
      </c>
      <c r="BB39" s="69">
        <v>0</v>
      </c>
      <c r="BC39" s="69">
        <v>599.06999999999994</v>
      </c>
      <c r="BD39" s="70">
        <v>0</v>
      </c>
      <c r="BI39" s="1"/>
    </row>
    <row r="40" spans="1:61" ht="15.75" thickBot="1" x14ac:dyDescent="0.3">
      <c r="A40" s="18">
        <v>43678</v>
      </c>
      <c r="B40" s="19" t="s">
        <v>66</v>
      </c>
      <c r="C40" s="20">
        <v>0</v>
      </c>
      <c r="D40" s="20">
        <v>0</v>
      </c>
      <c r="E40" s="39">
        <v>7.87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39">
        <v>268.45999999999998</v>
      </c>
      <c r="O40" s="20">
        <v>0</v>
      </c>
      <c r="P40" s="20">
        <v>0</v>
      </c>
      <c r="Q40" s="20">
        <v>0</v>
      </c>
      <c r="R40" s="39">
        <v>95.59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105" t="s">
        <v>66</v>
      </c>
      <c r="AK40" s="96">
        <v>43678</v>
      </c>
      <c r="AL40" s="33">
        <f t="shared" ref="AL40:AL45" si="6">SUM(C40:J40)+L40+M40+S40+T40+AB40+AG40+AH40+AI40</f>
        <v>7.87</v>
      </c>
      <c r="AM40" s="33">
        <f t="shared" ref="AM40:AM45" si="7">K40+O40+Q40+U40+V40+W40+X40+Y40+Z40+AA40+AC40+AD40</f>
        <v>0</v>
      </c>
      <c r="AN40" s="33">
        <f>N40+P40+R40</f>
        <v>364.04999999999995</v>
      </c>
      <c r="AO40" s="33">
        <f t="shared" ref="AO40:AO45" si="8">AE40+AF40</f>
        <v>0</v>
      </c>
      <c r="AP40" s="201"/>
      <c r="AQ40" s="213"/>
      <c r="AR40" s="213"/>
      <c r="AS40" s="213"/>
      <c r="AT40" s="235"/>
      <c r="AU40" s="1"/>
      <c r="AV40" s="68">
        <v>2010</v>
      </c>
      <c r="AW40" s="69">
        <v>1268.0900000000001</v>
      </c>
      <c r="AX40" s="69">
        <v>3017.49</v>
      </c>
      <c r="AY40" s="69">
        <v>0</v>
      </c>
      <c r="AZ40" s="70">
        <v>1086.9000000000001</v>
      </c>
      <c r="BA40" s="71">
        <v>350.08000000000004</v>
      </c>
      <c r="BB40" s="69">
        <v>934.84</v>
      </c>
      <c r="BC40" s="69">
        <v>0</v>
      </c>
      <c r="BD40" s="70">
        <v>0</v>
      </c>
      <c r="BI40" s="1"/>
    </row>
    <row r="41" spans="1:61" x14ac:dyDescent="0.25">
      <c r="A41" s="18">
        <v>44228</v>
      </c>
      <c r="B41" s="19" t="s">
        <v>66</v>
      </c>
      <c r="C41" s="72"/>
      <c r="D41" s="20">
        <v>0</v>
      </c>
      <c r="E41" s="39">
        <v>12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39">
        <v>10</v>
      </c>
      <c r="L41" s="39">
        <v>12</v>
      </c>
      <c r="M41" s="39">
        <v>20</v>
      </c>
      <c r="N41" s="106"/>
      <c r="O41" s="20">
        <v>0</v>
      </c>
      <c r="P41" s="39">
        <v>20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72"/>
      <c r="AH41" s="20">
        <v>0</v>
      </c>
      <c r="AI41" s="72"/>
      <c r="AJ41" s="22" t="s">
        <v>66</v>
      </c>
      <c r="AK41" s="107">
        <v>44228</v>
      </c>
      <c r="AL41" s="24">
        <f t="shared" si="6"/>
        <v>44</v>
      </c>
      <c r="AM41" s="24">
        <f t="shared" si="7"/>
        <v>10</v>
      </c>
      <c r="AN41" s="24">
        <f>P41+R41</f>
        <v>20</v>
      </c>
      <c r="AO41" s="24">
        <f t="shared" si="8"/>
        <v>0</v>
      </c>
      <c r="AP41" s="215">
        <v>2021</v>
      </c>
      <c r="AQ41" s="214">
        <f>SUM(AL41:AL45)</f>
        <v>152.0877506452253</v>
      </c>
      <c r="AR41" s="214">
        <f>SUM(AM41:AM45)</f>
        <v>704</v>
      </c>
      <c r="AS41" s="214">
        <f>SUM(AN41:AN45)</f>
        <v>355.54969227714901</v>
      </c>
      <c r="AT41" s="237">
        <f>SUM(AO41:AO45)</f>
        <v>0</v>
      </c>
      <c r="AU41" s="1"/>
      <c r="AV41" s="68">
        <v>2011</v>
      </c>
      <c r="AW41" s="69">
        <v>729.1099999999999</v>
      </c>
      <c r="AX41" s="69">
        <v>33.35</v>
      </c>
      <c r="AY41" s="69">
        <v>0</v>
      </c>
      <c r="AZ41" s="70">
        <v>0</v>
      </c>
      <c r="BA41" s="71">
        <v>219.48</v>
      </c>
      <c r="BB41" s="69">
        <v>92.61</v>
      </c>
      <c r="BC41" s="69">
        <v>0</v>
      </c>
      <c r="BD41" s="70">
        <v>0</v>
      </c>
      <c r="BI41" s="1"/>
    </row>
    <row r="42" spans="1:61" x14ac:dyDescent="0.25">
      <c r="A42" s="18">
        <v>44287</v>
      </c>
      <c r="B42" s="19" t="s">
        <v>66</v>
      </c>
      <c r="C42" s="72"/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106"/>
      <c r="O42" s="20">
        <v>0</v>
      </c>
      <c r="P42" s="20">
        <v>0</v>
      </c>
      <c r="Q42" s="20">
        <v>0</v>
      </c>
      <c r="R42" s="39">
        <v>21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72"/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2"/>
      <c r="AJ42" s="47" t="s">
        <v>66</v>
      </c>
      <c r="AK42" s="108">
        <v>44287</v>
      </c>
      <c r="AL42" s="37">
        <f t="shared" si="6"/>
        <v>0</v>
      </c>
      <c r="AM42" s="37">
        <f t="shared" si="7"/>
        <v>0</v>
      </c>
      <c r="AN42" s="37">
        <f>P42+R42</f>
        <v>21</v>
      </c>
      <c r="AO42" s="37">
        <f t="shared" si="8"/>
        <v>0</v>
      </c>
      <c r="AP42" s="216"/>
      <c r="AQ42" s="203"/>
      <c r="AR42" s="203"/>
      <c r="AS42" s="203"/>
      <c r="AT42" s="234"/>
      <c r="AU42" s="1"/>
      <c r="AV42" s="68">
        <v>2013</v>
      </c>
      <c r="AW42" s="69">
        <v>8336.1715604693927</v>
      </c>
      <c r="AX42" s="69">
        <v>845.39032883853872</v>
      </c>
      <c r="AY42" s="69">
        <v>799.4115842685336</v>
      </c>
      <c r="AZ42" s="70">
        <v>0</v>
      </c>
      <c r="BA42" s="71">
        <v>6094.8484947414508</v>
      </c>
      <c r="BB42" s="69">
        <v>385.00098968015118</v>
      </c>
      <c r="BC42" s="69">
        <v>626.54909348177421</v>
      </c>
      <c r="BD42" s="70">
        <v>0</v>
      </c>
      <c r="BI42" s="1"/>
    </row>
    <row r="43" spans="1:61" x14ac:dyDescent="0.25">
      <c r="A43" s="18">
        <v>44317</v>
      </c>
      <c r="B43" s="19" t="s">
        <v>66</v>
      </c>
      <c r="C43" s="72"/>
      <c r="D43" s="20">
        <v>0</v>
      </c>
      <c r="E43" s="39">
        <v>23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39">
        <v>13</v>
      </c>
      <c r="M43" s="20">
        <v>0</v>
      </c>
      <c r="N43" s="106"/>
      <c r="O43" s="20">
        <v>0</v>
      </c>
      <c r="P43" s="20">
        <v>0</v>
      </c>
      <c r="Q43" s="20">
        <v>0</v>
      </c>
      <c r="R43" s="39">
        <v>239</v>
      </c>
      <c r="S43" s="20">
        <v>0</v>
      </c>
      <c r="T43" s="39">
        <v>15</v>
      </c>
      <c r="U43" s="20">
        <v>0</v>
      </c>
      <c r="V43" s="20">
        <v>0</v>
      </c>
      <c r="W43" s="39">
        <v>98</v>
      </c>
      <c r="X43" s="39">
        <v>574</v>
      </c>
      <c r="Y43" s="20">
        <v>0</v>
      </c>
      <c r="Z43" s="72"/>
      <c r="AA43" s="39">
        <v>22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20">
        <v>0</v>
      </c>
      <c r="AI43" s="72"/>
      <c r="AJ43" s="47" t="s">
        <v>66</v>
      </c>
      <c r="AK43" s="108">
        <v>44317</v>
      </c>
      <c r="AL43" s="37">
        <f t="shared" si="6"/>
        <v>51</v>
      </c>
      <c r="AM43" s="37">
        <f t="shared" si="7"/>
        <v>694</v>
      </c>
      <c r="AN43" s="37">
        <f>P43+R43</f>
        <v>239</v>
      </c>
      <c r="AO43" s="37">
        <f t="shared" si="8"/>
        <v>0</v>
      </c>
      <c r="AP43" s="216"/>
      <c r="AQ43" s="203"/>
      <c r="AR43" s="203"/>
      <c r="AS43" s="203"/>
      <c r="AT43" s="234"/>
      <c r="AU43" s="1"/>
      <c r="AV43" s="68">
        <v>2014</v>
      </c>
      <c r="AW43" s="69">
        <v>95.272616085848796</v>
      </c>
      <c r="AX43" s="69">
        <v>84.993782520345604</v>
      </c>
      <c r="AY43" s="69">
        <v>266.60792775008554</v>
      </c>
      <c r="AZ43" s="70">
        <v>23.700487206596975</v>
      </c>
      <c r="BA43" s="71">
        <v>28.751700896326867</v>
      </c>
      <c r="BB43" s="69">
        <v>261.68044203612112</v>
      </c>
      <c r="BC43" s="69">
        <v>238.04389212900199</v>
      </c>
      <c r="BD43" s="70">
        <v>21.543350060260675</v>
      </c>
      <c r="BI43" s="1"/>
    </row>
    <row r="44" spans="1:61" x14ac:dyDescent="0.25">
      <c r="A44" s="18">
        <v>44378</v>
      </c>
      <c r="B44" s="19" t="s">
        <v>66</v>
      </c>
      <c r="C44" s="72"/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106"/>
      <c r="O44" s="20">
        <v>0</v>
      </c>
      <c r="P44" s="20">
        <v>0</v>
      </c>
      <c r="Q44" s="20">
        <v>0</v>
      </c>
      <c r="R44" s="39">
        <v>58.149692277149057</v>
      </c>
      <c r="S44" s="39">
        <v>16.041294421282501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72"/>
      <c r="Z44" s="72"/>
      <c r="AA44" s="20">
        <v>0</v>
      </c>
      <c r="AB44" s="39">
        <v>18.046456223942812</v>
      </c>
      <c r="AC44" s="20">
        <v>0</v>
      </c>
      <c r="AD44" s="20">
        <v>0</v>
      </c>
      <c r="AE44" s="20">
        <v>0</v>
      </c>
      <c r="AF44" s="20">
        <v>0</v>
      </c>
      <c r="AG44" s="72"/>
      <c r="AH44" s="20">
        <v>0</v>
      </c>
      <c r="AI44" s="72"/>
      <c r="AJ44" s="47" t="s">
        <v>66</v>
      </c>
      <c r="AK44" s="108">
        <v>44378</v>
      </c>
      <c r="AL44" s="37">
        <f t="shared" si="6"/>
        <v>34.087750645225313</v>
      </c>
      <c r="AM44" s="37">
        <f t="shared" si="7"/>
        <v>0</v>
      </c>
      <c r="AN44" s="37">
        <f>N44+P44+R44</f>
        <v>58.149692277149057</v>
      </c>
      <c r="AO44" s="37">
        <f t="shared" si="8"/>
        <v>0</v>
      </c>
      <c r="AP44" s="216"/>
      <c r="AQ44" s="203"/>
      <c r="AR44" s="203"/>
      <c r="AS44" s="203"/>
      <c r="AT44" s="234"/>
      <c r="AU44" s="1"/>
      <c r="AV44" s="68">
        <v>2015</v>
      </c>
      <c r="AW44" s="69">
        <v>1356.5625730745949</v>
      </c>
      <c r="AX44" s="69">
        <v>121.46500000000002</v>
      </c>
      <c r="AY44" s="69">
        <v>435.53273942064402</v>
      </c>
      <c r="AZ44" s="70">
        <v>397.82800000000003</v>
      </c>
      <c r="BA44" s="71">
        <v>1502.2759693430653</v>
      </c>
      <c r="BB44" s="69">
        <v>159.79829838029127</v>
      </c>
      <c r="BC44" s="69">
        <v>238.49735863247867</v>
      </c>
      <c r="BD44" s="70">
        <v>178.58770000000001</v>
      </c>
      <c r="BI44" s="1"/>
    </row>
    <row r="45" spans="1:61" ht="15.75" thickBot="1" x14ac:dyDescent="0.3">
      <c r="A45" s="18">
        <v>44470</v>
      </c>
      <c r="B45" s="19" t="s">
        <v>66</v>
      </c>
      <c r="C45" s="72"/>
      <c r="D45" s="39">
        <v>7.9</v>
      </c>
      <c r="E45" s="39">
        <v>15.1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106"/>
      <c r="O45" s="20">
        <v>0</v>
      </c>
      <c r="P45" s="20">
        <v>0</v>
      </c>
      <c r="Q45" s="20">
        <v>0</v>
      </c>
      <c r="R45" s="39">
        <v>17.399999999999999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72"/>
      <c r="Z45" s="72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72"/>
      <c r="AH45" s="20">
        <v>0</v>
      </c>
      <c r="AI45" s="72"/>
      <c r="AJ45" s="105" t="s">
        <v>66</v>
      </c>
      <c r="AK45" s="109">
        <v>44470</v>
      </c>
      <c r="AL45" s="56">
        <f t="shared" si="6"/>
        <v>23</v>
      </c>
      <c r="AM45" s="56">
        <f t="shared" si="7"/>
        <v>0</v>
      </c>
      <c r="AN45" s="56">
        <f>N45+P45+R45</f>
        <v>17.399999999999999</v>
      </c>
      <c r="AO45" s="56">
        <f t="shared" si="8"/>
        <v>0</v>
      </c>
      <c r="AP45" s="217"/>
      <c r="AQ45" s="213"/>
      <c r="AR45" s="213"/>
      <c r="AS45" s="213"/>
      <c r="AT45" s="235"/>
      <c r="AU45" s="1"/>
      <c r="AV45" s="68">
        <v>2016</v>
      </c>
      <c r="AW45" s="69">
        <v>533.58530601782934</v>
      </c>
      <c r="AX45" s="69">
        <v>3345.6685082199156</v>
      </c>
      <c r="AY45" s="69">
        <v>663.18194292950966</v>
      </c>
      <c r="AZ45" s="70">
        <v>51.669237877639802</v>
      </c>
      <c r="BA45" s="71">
        <v>571.54499516823716</v>
      </c>
      <c r="BB45" s="69">
        <v>1907.3320161151673</v>
      </c>
      <c r="BC45" s="69">
        <v>348.48195453107257</v>
      </c>
      <c r="BD45" s="70">
        <v>39.741552277682402</v>
      </c>
      <c r="BI45" s="1"/>
    </row>
    <row r="46" spans="1:61" x14ac:dyDescent="0.25">
      <c r="A46" s="18">
        <v>44562</v>
      </c>
      <c r="B46" s="19" t="s">
        <v>66</v>
      </c>
      <c r="C46" s="72"/>
      <c r="D46" s="39">
        <v>10.7</v>
      </c>
      <c r="E46" s="39">
        <v>21.5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106"/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72"/>
      <c r="Z46" s="72"/>
      <c r="AA46" s="20">
        <v>0</v>
      </c>
      <c r="AB46" s="20">
        <v>0</v>
      </c>
      <c r="AC46" s="20">
        <v>0</v>
      </c>
      <c r="AD46" s="20">
        <v>0</v>
      </c>
      <c r="AE46" s="39">
        <v>3.9</v>
      </c>
      <c r="AF46" s="20">
        <v>0</v>
      </c>
      <c r="AG46" s="72"/>
      <c r="AH46" s="20">
        <v>0</v>
      </c>
      <c r="AI46" s="74"/>
      <c r="AJ46" s="22" t="s">
        <v>66</v>
      </c>
      <c r="AK46" s="95">
        <v>44562</v>
      </c>
      <c r="AL46" s="24">
        <f>SUM(C46:J46)+L46+M46+S46+T46+AB46+AG46+AH46+AI46</f>
        <v>32.200000000000003</v>
      </c>
      <c r="AM46" s="24">
        <f>K46+O46+Q46+U46+V46+W46+X46+Y46+Z46+AA46+AC46+AD46</f>
        <v>0</v>
      </c>
      <c r="AN46" s="24">
        <f>N46+P46+R46</f>
        <v>0</v>
      </c>
      <c r="AO46" s="24">
        <f>AE46+AF46</f>
        <v>3.9</v>
      </c>
      <c r="AP46" s="215">
        <v>2022</v>
      </c>
      <c r="AQ46" s="214">
        <f>SUM(AL46:AL50)</f>
        <v>32.200000000000003</v>
      </c>
      <c r="AR46" s="214">
        <f>SUM(AM46:AM50)</f>
        <v>0</v>
      </c>
      <c r="AS46" s="214">
        <f>SUM(AN46:AN50)</f>
        <v>0</v>
      </c>
      <c r="AT46" s="237">
        <f>SUM(AO46:AO50)</f>
        <v>3.9</v>
      </c>
      <c r="AU46" s="1"/>
      <c r="AV46" s="68">
        <v>2017</v>
      </c>
      <c r="AW46" s="69">
        <v>547.20000000000005</v>
      </c>
      <c r="AX46" s="69">
        <v>2662.4</v>
      </c>
      <c r="AY46" s="69">
        <v>2313.2000000000003</v>
      </c>
      <c r="AZ46" s="70">
        <v>39.1</v>
      </c>
      <c r="BA46" s="71">
        <v>426.49999999999994</v>
      </c>
      <c r="BB46" s="69">
        <v>1103.4000000000001</v>
      </c>
      <c r="BC46" s="69">
        <v>1570.3999999999999</v>
      </c>
      <c r="BD46" s="70">
        <v>8.8999999999999986</v>
      </c>
      <c r="BI46" s="1"/>
    </row>
    <row r="47" spans="1:61" x14ac:dyDescent="0.25">
      <c r="A47" s="18"/>
      <c r="B47" s="19"/>
      <c r="C47" s="20"/>
      <c r="D47" s="20"/>
      <c r="E47" s="3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39"/>
      <c r="S47" s="20"/>
      <c r="T47" s="20"/>
      <c r="U47" s="20"/>
      <c r="V47" s="20"/>
      <c r="W47" s="20"/>
      <c r="X47" s="20"/>
      <c r="Y47" s="20"/>
      <c r="Z47" s="20"/>
      <c r="AA47" s="39"/>
      <c r="AB47" s="20"/>
      <c r="AC47" s="20"/>
      <c r="AD47" s="20"/>
      <c r="AE47" s="20"/>
      <c r="AF47" s="20"/>
      <c r="AG47" s="20"/>
      <c r="AH47" s="27"/>
      <c r="AI47" s="27"/>
      <c r="AJ47" s="110"/>
      <c r="AK47" s="110"/>
      <c r="AL47" s="111"/>
      <c r="AM47" s="111"/>
      <c r="AN47" s="111"/>
      <c r="AO47" s="111"/>
      <c r="AP47" s="216"/>
      <c r="AQ47" s="203"/>
      <c r="AR47" s="203"/>
      <c r="AS47" s="203"/>
      <c r="AT47" s="234"/>
      <c r="AU47" s="1"/>
      <c r="AV47" s="68">
        <v>2018</v>
      </c>
      <c r="AW47" s="69">
        <v>2838.4</v>
      </c>
      <c r="AX47" s="69">
        <v>173.4</v>
      </c>
      <c r="AY47" s="69">
        <v>1689</v>
      </c>
      <c r="AZ47" s="70">
        <v>0</v>
      </c>
      <c r="BA47" s="71">
        <v>1732.8000000000002</v>
      </c>
      <c r="BB47" s="69">
        <v>403.29999999999995</v>
      </c>
      <c r="BC47" s="69">
        <v>939.19999999999993</v>
      </c>
      <c r="BD47" s="70">
        <v>8</v>
      </c>
      <c r="BI47" s="1"/>
    </row>
    <row r="48" spans="1:61" x14ac:dyDescent="0.25">
      <c r="A48" s="18"/>
      <c r="B48" s="19"/>
      <c r="C48" s="20"/>
      <c r="D48" s="20"/>
      <c r="E48" s="3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39"/>
      <c r="S48" s="20"/>
      <c r="T48" s="20"/>
      <c r="U48" s="20"/>
      <c r="V48" s="20"/>
      <c r="W48" s="20"/>
      <c r="X48" s="20"/>
      <c r="Y48" s="20"/>
      <c r="Z48" s="20"/>
      <c r="AA48" s="39"/>
      <c r="AB48" s="20"/>
      <c r="AC48" s="20"/>
      <c r="AD48" s="20"/>
      <c r="AE48" s="20"/>
      <c r="AF48" s="20"/>
      <c r="AG48" s="20"/>
      <c r="AH48" s="27"/>
      <c r="AI48" s="27"/>
      <c r="AJ48" s="110"/>
      <c r="AK48" s="110"/>
      <c r="AL48" s="111"/>
      <c r="AM48" s="111"/>
      <c r="AN48" s="111"/>
      <c r="AO48" s="111"/>
      <c r="AP48" s="216"/>
      <c r="AQ48" s="203"/>
      <c r="AR48" s="203"/>
      <c r="AS48" s="203"/>
      <c r="AT48" s="234"/>
      <c r="AU48" s="1"/>
      <c r="AV48" s="68">
        <v>2019</v>
      </c>
      <c r="AW48" s="69">
        <v>684.93337482682864</v>
      </c>
      <c r="AX48" s="69">
        <v>0</v>
      </c>
      <c r="AY48" s="69">
        <v>915.2127884153191</v>
      </c>
      <c r="AZ48" s="70">
        <v>0</v>
      </c>
      <c r="BA48" s="71">
        <v>481.55599041829851</v>
      </c>
      <c r="BB48" s="69">
        <v>149.66216216216225</v>
      </c>
      <c r="BC48" s="69">
        <v>762.9076002112879</v>
      </c>
      <c r="BD48" s="70">
        <v>0</v>
      </c>
      <c r="BI48" s="1"/>
    </row>
    <row r="49" spans="1:61" x14ac:dyDescent="0.25">
      <c r="A49" s="18"/>
      <c r="B49" s="19"/>
      <c r="C49" s="20"/>
      <c r="D49" s="20"/>
      <c r="E49" s="3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39"/>
      <c r="S49" s="20"/>
      <c r="T49" s="20"/>
      <c r="U49" s="20"/>
      <c r="V49" s="20"/>
      <c r="W49" s="20"/>
      <c r="X49" s="20"/>
      <c r="Y49" s="20"/>
      <c r="Z49" s="20"/>
      <c r="AA49" s="39"/>
      <c r="AB49" s="20"/>
      <c r="AC49" s="20"/>
      <c r="AD49" s="20"/>
      <c r="AE49" s="20"/>
      <c r="AF49" s="20"/>
      <c r="AG49" s="20"/>
      <c r="AH49" s="27"/>
      <c r="AI49" s="27"/>
      <c r="AJ49" s="110"/>
      <c r="AK49" s="110"/>
      <c r="AL49" s="111"/>
      <c r="AM49" s="111"/>
      <c r="AN49" s="111"/>
      <c r="AO49" s="111"/>
      <c r="AP49" s="216"/>
      <c r="AQ49" s="203"/>
      <c r="AR49" s="203"/>
      <c r="AS49" s="203"/>
      <c r="AT49" s="234"/>
      <c r="AU49" s="1"/>
      <c r="AV49" s="68">
        <v>2021</v>
      </c>
      <c r="AW49" s="69">
        <v>947.3674610564168</v>
      </c>
      <c r="AX49" s="69">
        <v>1217.7544763306353</v>
      </c>
      <c r="AY49" s="69">
        <v>1026.9464144499425</v>
      </c>
      <c r="AZ49" s="70">
        <v>167.77041942604853</v>
      </c>
      <c r="BA49" s="71">
        <v>493.37355734322762</v>
      </c>
      <c r="BB49" s="69">
        <v>1538.048</v>
      </c>
      <c r="BC49" s="69">
        <v>800.87514227714905</v>
      </c>
      <c r="BD49" s="70">
        <v>11.998799999999999</v>
      </c>
      <c r="BI49" s="1"/>
    </row>
    <row r="50" spans="1:61" ht="15.75" thickBot="1" x14ac:dyDescent="0.3">
      <c r="A50" s="18"/>
      <c r="B50" s="19"/>
      <c r="C50" s="20"/>
      <c r="D50" s="20"/>
      <c r="E50" s="3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39"/>
      <c r="S50" s="20"/>
      <c r="T50" s="20"/>
      <c r="U50" s="20"/>
      <c r="V50" s="20"/>
      <c r="W50" s="20"/>
      <c r="X50" s="20"/>
      <c r="Y50" s="20"/>
      <c r="Z50" s="20"/>
      <c r="AA50" s="39"/>
      <c r="AB50" s="20"/>
      <c r="AC50" s="20"/>
      <c r="AD50" s="20"/>
      <c r="AE50" s="20"/>
      <c r="AF50" s="20"/>
      <c r="AG50" s="20"/>
      <c r="AH50" s="27"/>
      <c r="AI50" s="27"/>
      <c r="AJ50" s="113"/>
      <c r="AK50" s="113"/>
      <c r="AL50" s="114"/>
      <c r="AM50" s="114"/>
      <c r="AN50" s="114"/>
      <c r="AO50" s="114"/>
      <c r="AP50" s="217"/>
      <c r="AQ50" s="213"/>
      <c r="AR50" s="213"/>
      <c r="AS50" s="213"/>
      <c r="AT50" s="235"/>
      <c r="AU50" s="1"/>
      <c r="AV50" s="84">
        <v>2022</v>
      </c>
      <c r="AW50" s="85">
        <v>288.39999999999998</v>
      </c>
      <c r="AX50" s="85">
        <v>0</v>
      </c>
      <c r="AY50" s="85">
        <v>34.799999999999997</v>
      </c>
      <c r="AZ50" s="86">
        <v>41.6</v>
      </c>
      <c r="BA50" s="87">
        <v>113.3</v>
      </c>
      <c r="BB50" s="85">
        <v>0</v>
      </c>
      <c r="BC50" s="85">
        <v>23.2</v>
      </c>
      <c r="BD50" s="86">
        <v>12</v>
      </c>
      <c r="BI50" s="1"/>
    </row>
    <row r="51" spans="1:61" ht="15.75" thickBot="1" x14ac:dyDescent="0.3">
      <c r="A51" s="18"/>
      <c r="B51" s="19"/>
      <c r="C51" s="20"/>
      <c r="D51" s="20"/>
      <c r="E51" s="3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39"/>
      <c r="S51" s="20"/>
      <c r="T51" s="20"/>
      <c r="U51" s="20"/>
      <c r="V51" s="20"/>
      <c r="W51" s="20"/>
      <c r="X51" s="20"/>
      <c r="Y51" s="20"/>
      <c r="Z51" s="20"/>
      <c r="AA51" s="39"/>
      <c r="AB51" s="20"/>
      <c r="AC51" s="20"/>
      <c r="AD51" s="20"/>
      <c r="AE51" s="20"/>
      <c r="AF51" s="20"/>
      <c r="AG51" s="20"/>
      <c r="AH51" s="27"/>
      <c r="AI51" s="27"/>
      <c r="AJ51" s="80" t="s">
        <v>66</v>
      </c>
      <c r="AK51" s="116" t="s">
        <v>48</v>
      </c>
      <c r="AL51" s="117">
        <f>SUM(AL5:AL50)</f>
        <v>1803.6205638918505</v>
      </c>
      <c r="AM51" s="117">
        <f>SUM(AM5:AM50)</f>
        <v>2789.0026908686086</v>
      </c>
      <c r="AN51" s="117">
        <f>SUM(AN5:AN50)</f>
        <v>1850.9425940534891</v>
      </c>
      <c r="AO51" s="117">
        <f>SUM(AO5:AO50)</f>
        <v>17.292007992007989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  <c r="BI51" s="1"/>
    </row>
    <row r="52" spans="1:61" x14ac:dyDescent="0.25">
      <c r="A52" s="145"/>
      <c r="B52" s="15"/>
      <c r="C52" s="29"/>
      <c r="D52" s="29"/>
      <c r="E52" s="7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79"/>
      <c r="S52" s="29"/>
      <c r="T52" s="29"/>
      <c r="U52" s="29"/>
      <c r="V52" s="29"/>
      <c r="W52" s="29"/>
      <c r="X52" s="29"/>
      <c r="Y52" s="29"/>
      <c r="Z52" s="29"/>
      <c r="AA52" s="79"/>
      <c r="AB52" s="29"/>
      <c r="AC52" s="29"/>
      <c r="AD52" s="29"/>
      <c r="AE52" s="29"/>
      <c r="AF52" s="29"/>
      <c r="AG52" s="29"/>
      <c r="AH52" s="27"/>
      <c r="AI52" s="27"/>
      <c r="AJ52" s="93"/>
      <c r="AK52" s="93"/>
      <c r="AL52" s="94"/>
      <c r="AM52" s="94"/>
      <c r="AN52" s="94"/>
      <c r="AO52" s="94"/>
      <c r="AP52" s="1"/>
      <c r="AQ52" s="1"/>
      <c r="AR52" s="1"/>
      <c r="AS52" s="1"/>
      <c r="AT52" s="1"/>
      <c r="AU52" s="1"/>
      <c r="AV52" s="1"/>
      <c r="AW52" s="1"/>
      <c r="AX52" s="1"/>
      <c r="AY52" s="1"/>
      <c r="BI52" s="1"/>
    </row>
    <row r="53" spans="1:61" x14ac:dyDescent="0.25">
      <c r="A53" s="177"/>
      <c r="B53" s="247" t="s">
        <v>49</v>
      </c>
      <c r="C53" s="247"/>
      <c r="D53" s="247"/>
      <c r="E53" s="29"/>
      <c r="F53" s="29"/>
      <c r="G53" s="29"/>
      <c r="H53" s="29"/>
      <c r="I53" s="29"/>
      <c r="J53" s="29"/>
      <c r="K53" s="29"/>
      <c r="L53" s="29"/>
      <c r="M53" s="29"/>
      <c r="N53" s="79"/>
      <c r="O53" s="29"/>
      <c r="P53" s="79"/>
      <c r="Q53" s="29"/>
      <c r="R53" s="29"/>
      <c r="S53" s="29"/>
      <c r="T53" s="29"/>
      <c r="U53" s="29"/>
      <c r="V53" s="29"/>
      <c r="W53" s="29"/>
      <c r="X53" s="79"/>
      <c r="Y53" s="29"/>
      <c r="Z53" s="79"/>
      <c r="AA53" s="79"/>
      <c r="AB53" s="29"/>
      <c r="AC53" s="79"/>
      <c r="AD53" s="29"/>
      <c r="AE53" s="79"/>
      <c r="AF53" s="79"/>
      <c r="AG53" s="29"/>
      <c r="AH53" s="27"/>
      <c r="AI53" s="94"/>
      <c r="AJ53" s="93"/>
      <c r="AK53" s="93"/>
      <c r="AL53" s="94"/>
      <c r="AM53" s="94"/>
      <c r="AN53" s="94"/>
      <c r="AO53" s="94"/>
      <c r="AP53" s="1"/>
      <c r="AQ53" s="1"/>
      <c r="AR53" s="1"/>
      <c r="AS53" s="1"/>
      <c r="AT53" s="1"/>
      <c r="AU53" s="1"/>
      <c r="AV53" s="1"/>
      <c r="AW53" s="1"/>
      <c r="AX53" s="1"/>
      <c r="AY53" s="1"/>
      <c r="BI53" s="1"/>
    </row>
    <row r="54" spans="1:61" x14ac:dyDescent="0.25">
      <c r="A54" s="92"/>
      <c r="B54" s="218" t="s">
        <v>65</v>
      </c>
      <c r="C54" s="218"/>
      <c r="D54" s="218"/>
    </row>
  </sheetData>
  <mergeCells count="75">
    <mergeCell ref="B54:D54"/>
    <mergeCell ref="AP46:AP50"/>
    <mergeCell ref="AQ46:AQ50"/>
    <mergeCell ref="AR46:AR50"/>
    <mergeCell ref="AS46:AS50"/>
    <mergeCell ref="AS35:AS37"/>
    <mergeCell ref="AT35:AT37"/>
    <mergeCell ref="AT46:AT50"/>
    <mergeCell ref="B53:D53"/>
    <mergeCell ref="AP38:AP40"/>
    <mergeCell ref="AQ38:AQ40"/>
    <mergeCell ref="AR38:AR40"/>
    <mergeCell ref="AS38:AS40"/>
    <mergeCell ref="AT38:AT40"/>
    <mergeCell ref="AP41:AP45"/>
    <mergeCell ref="AQ41:AQ45"/>
    <mergeCell ref="AR41:AR45"/>
    <mergeCell ref="AS41:AS45"/>
    <mergeCell ref="AT41:AT45"/>
    <mergeCell ref="AV35:BD35"/>
    <mergeCell ref="AV36:AZ36"/>
    <mergeCell ref="BA36:BD36"/>
    <mergeCell ref="AP29:AP31"/>
    <mergeCell ref="AQ29:AQ31"/>
    <mergeCell ref="AR29:AR31"/>
    <mergeCell ref="AS29:AS31"/>
    <mergeCell ref="AT29:AT31"/>
    <mergeCell ref="AP32:AP34"/>
    <mergeCell ref="AQ32:AQ34"/>
    <mergeCell ref="AR32:AR34"/>
    <mergeCell ref="AS32:AS34"/>
    <mergeCell ref="AT32:AT34"/>
    <mergeCell ref="AP35:AP37"/>
    <mergeCell ref="AQ35:AQ37"/>
    <mergeCell ref="AR35:AR37"/>
    <mergeCell ref="AP24:AP25"/>
    <mergeCell ref="AQ24:AQ25"/>
    <mergeCell ref="AR24:AR25"/>
    <mergeCell ref="AS24:AS25"/>
    <mergeCell ref="AT24:AT25"/>
    <mergeCell ref="AP26:AP28"/>
    <mergeCell ref="AQ26:AQ28"/>
    <mergeCell ref="AR26:AR28"/>
    <mergeCell ref="AS26:AS28"/>
    <mergeCell ref="AT26:AT28"/>
    <mergeCell ref="AP19:AP21"/>
    <mergeCell ref="AQ19:AQ21"/>
    <mergeCell ref="AR19:AR21"/>
    <mergeCell ref="AS19:AS21"/>
    <mergeCell ref="AT19:AT21"/>
    <mergeCell ref="AP22:AP23"/>
    <mergeCell ref="AQ22:AQ23"/>
    <mergeCell ref="AR22:AR23"/>
    <mergeCell ref="AS22:AS23"/>
    <mergeCell ref="AT22:AT23"/>
    <mergeCell ref="AP7:AP14"/>
    <mergeCell ref="AQ7:AQ14"/>
    <mergeCell ref="AR7:AR14"/>
    <mergeCell ref="AS7:AS14"/>
    <mergeCell ref="AT7:AT14"/>
    <mergeCell ref="AP15:AP18"/>
    <mergeCell ref="AQ15:AQ18"/>
    <mergeCell ref="AR15:AR18"/>
    <mergeCell ref="AS15:AS18"/>
    <mergeCell ref="AT15:AT18"/>
    <mergeCell ref="AV2:AZ2"/>
    <mergeCell ref="AJ3:AJ4"/>
    <mergeCell ref="AK3:AK4"/>
    <mergeCell ref="AP3:AP4"/>
    <mergeCell ref="AV3:AZ3"/>
    <mergeCell ref="AP5:AP6"/>
    <mergeCell ref="AQ5:AQ6"/>
    <mergeCell ref="AR5:AR6"/>
    <mergeCell ref="AS5:AS6"/>
    <mergeCell ref="AT5:AT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2"/>
  <sheetViews>
    <sheetView workbookViewId="0">
      <selection activeCell="D12" sqref="D12"/>
    </sheetView>
  </sheetViews>
  <sheetFormatPr baseColWidth="10" defaultColWidth="11.42578125" defaultRowHeight="15" x14ac:dyDescent="0.25"/>
  <cols>
    <col min="41" max="41" width="14.28515625" customWidth="1"/>
    <col min="46" max="46" width="13.42578125" customWidth="1"/>
    <col min="52" max="52" width="14.140625" customWidth="1"/>
    <col min="56" max="56" width="14.28515625" customWidth="1"/>
  </cols>
  <sheetData>
    <row r="1" spans="1:62" ht="15.75" thickBot="1" x14ac:dyDescent="0.3">
      <c r="A1" s="18"/>
      <c r="B1" s="19"/>
      <c r="C1" s="20"/>
      <c r="D1" s="39"/>
      <c r="E1" s="20"/>
      <c r="F1" s="20"/>
      <c r="G1" s="20"/>
      <c r="H1" s="20"/>
      <c r="I1" s="20"/>
      <c r="J1" s="20"/>
      <c r="K1" s="20"/>
      <c r="L1" s="39"/>
      <c r="M1" s="20"/>
      <c r="N1" s="39"/>
      <c r="O1" s="20"/>
      <c r="P1" s="39"/>
      <c r="Q1" s="20"/>
      <c r="R1" s="20"/>
      <c r="S1" s="39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97" t="s">
        <v>1</v>
      </c>
      <c r="AW1" s="198"/>
      <c r="AX1" s="198"/>
      <c r="AY1" s="198"/>
      <c r="AZ1" s="199"/>
      <c r="BD1" s="1"/>
      <c r="BE1" s="1"/>
    </row>
    <row r="2" spans="1:62" x14ac:dyDescent="0.25">
      <c r="A2" s="18"/>
      <c r="B2" s="19"/>
      <c r="C2" s="20"/>
      <c r="D2" s="39"/>
      <c r="E2" s="20"/>
      <c r="F2" s="20"/>
      <c r="G2" s="20"/>
      <c r="H2" s="20"/>
      <c r="I2" s="20"/>
      <c r="J2" s="20"/>
      <c r="K2" s="20"/>
      <c r="L2" s="39"/>
      <c r="M2" s="20"/>
      <c r="N2" s="39"/>
      <c r="O2" s="20"/>
      <c r="P2" s="39"/>
      <c r="Q2" s="20"/>
      <c r="R2" s="20"/>
      <c r="S2" s="39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"/>
      <c r="AI2" s="1"/>
      <c r="AJ2" s="200" t="s">
        <v>2</v>
      </c>
      <c r="AK2" s="200" t="s">
        <v>3</v>
      </c>
      <c r="AL2" s="3" t="s">
        <v>4</v>
      </c>
      <c r="AM2" s="3" t="s">
        <v>5</v>
      </c>
      <c r="AN2" s="3" t="s">
        <v>6</v>
      </c>
      <c r="AO2" s="179" t="s">
        <v>7</v>
      </c>
      <c r="AP2" s="200" t="s">
        <v>3</v>
      </c>
      <c r="AQ2" s="120" t="s">
        <v>4</v>
      </c>
      <c r="AR2" s="120" t="s">
        <v>5</v>
      </c>
      <c r="AS2" s="120" t="s">
        <v>6</v>
      </c>
      <c r="AT2" s="121" t="s">
        <v>7</v>
      </c>
      <c r="AU2" s="1"/>
      <c r="AV2" s="197" t="s">
        <v>67</v>
      </c>
      <c r="AW2" s="198"/>
      <c r="AX2" s="198"/>
      <c r="AY2" s="198"/>
      <c r="AZ2" s="199"/>
      <c r="BD2" s="1"/>
      <c r="BE2" s="1"/>
    </row>
    <row r="3" spans="1:62" ht="15.75" thickBot="1" x14ac:dyDescent="0.3">
      <c r="A3" s="5" t="s">
        <v>3</v>
      </c>
      <c r="B3" s="5" t="s">
        <v>2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  <c r="Q3" s="5" t="s">
        <v>23</v>
      </c>
      <c r="R3" s="5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37</v>
      </c>
      <c r="AF3" s="5" t="s">
        <v>38</v>
      </c>
      <c r="AG3" s="5" t="s">
        <v>39</v>
      </c>
      <c r="AH3" s="5" t="s">
        <v>40</v>
      </c>
      <c r="AI3" s="5" t="s">
        <v>41</v>
      </c>
      <c r="AJ3" s="201"/>
      <c r="AK3" s="201"/>
      <c r="AL3" s="9" t="s">
        <v>42</v>
      </c>
      <c r="AM3" s="9" t="s">
        <v>42</v>
      </c>
      <c r="AN3" s="9" t="s">
        <v>42</v>
      </c>
      <c r="AO3" s="180" t="s">
        <v>42</v>
      </c>
      <c r="AP3" s="201"/>
      <c r="AQ3" s="10" t="s">
        <v>42</v>
      </c>
      <c r="AR3" s="10" t="s">
        <v>42</v>
      </c>
      <c r="AS3" s="10" t="s">
        <v>42</v>
      </c>
      <c r="AT3" s="122" t="s">
        <v>42</v>
      </c>
      <c r="AU3" s="1"/>
      <c r="AV3" s="11" t="s">
        <v>43</v>
      </c>
      <c r="AW3" s="12" t="s">
        <v>4</v>
      </c>
      <c r="AX3" s="12" t="s">
        <v>44</v>
      </c>
      <c r="AY3" s="12" t="s">
        <v>45</v>
      </c>
      <c r="AZ3" s="13" t="s">
        <v>7</v>
      </c>
      <c r="BD3" s="1"/>
      <c r="BE3" s="1"/>
    </row>
    <row r="4" spans="1:62" x14ac:dyDescent="0.25">
      <c r="A4" s="18">
        <v>39753</v>
      </c>
      <c r="B4" s="19" t="s">
        <v>67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  <c r="AF4" s="20">
        <v>0</v>
      </c>
      <c r="AG4" s="20">
        <v>0</v>
      </c>
      <c r="AH4" s="20">
        <v>0</v>
      </c>
      <c r="AI4" s="20">
        <v>0</v>
      </c>
      <c r="AJ4" s="22" t="s">
        <v>67</v>
      </c>
      <c r="AK4" s="95">
        <v>39753</v>
      </c>
      <c r="AL4" s="24">
        <f>SUM(C4:J4)+L4+M4+S4+T4+AB4+AG4+AH4+AI4</f>
        <v>0</v>
      </c>
      <c r="AM4" s="24">
        <f>K4+O4+Q4+U4+V4+W4+X4+Y4+Z4+AA4+AC4+AD4</f>
        <v>0</v>
      </c>
      <c r="AN4" s="24">
        <f>N4+P4+R4</f>
        <v>0</v>
      </c>
      <c r="AO4" s="181">
        <f>AE4+AF4</f>
        <v>0</v>
      </c>
      <c r="AP4" s="200">
        <v>2008</v>
      </c>
      <c r="AQ4" s="206">
        <f>SUM(AL4:AL5)</f>
        <v>0</v>
      </c>
      <c r="AR4" s="206">
        <f>SUM(AM4:AM5)</f>
        <v>0</v>
      </c>
      <c r="AS4" s="206">
        <f>SUM(AN4:AN5)</f>
        <v>0</v>
      </c>
      <c r="AT4" s="239">
        <f>SUM(AO4:AO5)</f>
        <v>0</v>
      </c>
      <c r="AU4" s="1"/>
      <c r="AV4" s="26">
        <v>2008</v>
      </c>
      <c r="AW4" s="27">
        <f>VALUE(AQ4)</f>
        <v>0</v>
      </c>
      <c r="AX4" s="27">
        <f>VALUE(AR4)</f>
        <v>0</v>
      </c>
      <c r="AY4" s="27">
        <f>VALUE(AS4)</f>
        <v>0</v>
      </c>
      <c r="AZ4" s="28">
        <f>VALUE(AT4)</f>
        <v>0</v>
      </c>
      <c r="BD4" s="1"/>
      <c r="BE4" s="1"/>
    </row>
    <row r="5" spans="1:62" ht="15.75" thickBot="1" x14ac:dyDescent="0.3">
      <c r="A5" s="18">
        <v>39783</v>
      </c>
      <c r="B5" s="19" t="s">
        <v>67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49" t="s">
        <v>67</v>
      </c>
      <c r="AK5" s="96">
        <v>39783</v>
      </c>
      <c r="AL5" s="97">
        <f t="shared" ref="AL5:AL37" si="0">SUM(C5:J5)+L5+M5+S5+T5+AB5+AG5+AH5+AI5</f>
        <v>0</v>
      </c>
      <c r="AM5" s="97">
        <f t="shared" ref="AM5:AM45" si="1">K5+O5+Q5+U5+V5+W5+X5+Y5+Z5+AA5+AC5+AD5</f>
        <v>0</v>
      </c>
      <c r="AN5" s="97">
        <f t="shared" ref="AN5:AN39" si="2">N5+P5+R5</f>
        <v>0</v>
      </c>
      <c r="AO5" s="182">
        <f t="shared" ref="AO5:AO36" si="3">AE5+AF5</f>
        <v>0</v>
      </c>
      <c r="AP5" s="202"/>
      <c r="AQ5" s="203"/>
      <c r="AR5" s="203"/>
      <c r="AS5" s="203"/>
      <c r="AT5" s="234"/>
      <c r="AU5" s="1"/>
      <c r="AV5" s="26">
        <v>2009</v>
      </c>
      <c r="AW5" s="27">
        <f>VALUE(AQ6)</f>
        <v>55.620000000000005</v>
      </c>
      <c r="AX5" s="27">
        <f>VALUE(AR6)</f>
        <v>0</v>
      </c>
      <c r="AY5" s="27">
        <f>VALUE(AS6)</f>
        <v>0</v>
      </c>
      <c r="AZ5" s="28">
        <f>VALUE(AT6)</f>
        <v>0</v>
      </c>
      <c r="BD5" s="1"/>
      <c r="BE5" s="1"/>
    </row>
    <row r="6" spans="1:62" x14ac:dyDescent="0.25">
      <c r="A6" s="18">
        <v>39814</v>
      </c>
      <c r="B6" s="19" t="s">
        <v>67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39">
        <v>0.8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39">
        <v>4.7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2" t="s">
        <v>67</v>
      </c>
      <c r="AK6" s="95">
        <v>39814</v>
      </c>
      <c r="AL6" s="24">
        <f t="shared" si="0"/>
        <v>5.5</v>
      </c>
      <c r="AM6" s="24">
        <f t="shared" si="1"/>
        <v>0</v>
      </c>
      <c r="AN6" s="24">
        <f t="shared" si="2"/>
        <v>0</v>
      </c>
      <c r="AO6" s="181">
        <f t="shared" si="3"/>
        <v>0</v>
      </c>
      <c r="AP6" s="202">
        <v>2009</v>
      </c>
      <c r="AQ6" s="203">
        <f>SUM(AL6:AL13)</f>
        <v>55.620000000000005</v>
      </c>
      <c r="AR6" s="203">
        <f>SUM(AM6:AM13)</f>
        <v>0</v>
      </c>
      <c r="AS6" s="204">
        <f>SUM(AN6:AN13)</f>
        <v>0</v>
      </c>
      <c r="AT6" s="232">
        <f>SUM(AO6:AO13)</f>
        <v>0</v>
      </c>
      <c r="AU6" s="1"/>
      <c r="AV6" s="26">
        <v>2010</v>
      </c>
      <c r="AW6" s="27">
        <f>VALUE(AQ14)</f>
        <v>46.98</v>
      </c>
      <c r="AX6" s="27">
        <f>VALUE(AR14)</f>
        <v>0</v>
      </c>
      <c r="AY6" s="27">
        <f>VALUE(AS14)</f>
        <v>0</v>
      </c>
      <c r="AZ6" s="28">
        <f>VALUE(AT14)</f>
        <v>0</v>
      </c>
      <c r="BD6" s="1"/>
      <c r="BE6" s="1"/>
    </row>
    <row r="7" spans="1:62" x14ac:dyDescent="0.25">
      <c r="A7" s="18">
        <v>39845</v>
      </c>
      <c r="B7" s="19" t="s">
        <v>67</v>
      </c>
      <c r="C7" s="5">
        <v>9.08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5">
        <v>2.36</v>
      </c>
      <c r="K7" s="20">
        <v>0</v>
      </c>
      <c r="L7" s="5">
        <v>2.19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47" t="s">
        <v>67</v>
      </c>
      <c r="AK7" s="98">
        <v>39845</v>
      </c>
      <c r="AL7" s="99">
        <f t="shared" si="0"/>
        <v>13.629999999999999</v>
      </c>
      <c r="AM7" s="99">
        <f t="shared" si="1"/>
        <v>0</v>
      </c>
      <c r="AN7" s="99">
        <f t="shared" si="2"/>
        <v>0</v>
      </c>
      <c r="AO7" s="183">
        <f t="shared" si="3"/>
        <v>0</v>
      </c>
      <c r="AP7" s="202"/>
      <c r="AQ7" s="203"/>
      <c r="AR7" s="203"/>
      <c r="AS7" s="205"/>
      <c r="AT7" s="233"/>
      <c r="AU7" s="1"/>
      <c r="AV7" s="26">
        <v>2011</v>
      </c>
      <c r="AW7" s="27">
        <f>VALUE(AQ18)</f>
        <v>8.34</v>
      </c>
      <c r="AX7" s="27">
        <f>VALUE(AR18)</f>
        <v>0</v>
      </c>
      <c r="AY7" s="27">
        <f>VALUE(AS18)</f>
        <v>0</v>
      </c>
      <c r="AZ7" s="28">
        <f>VALUE(AT18)</f>
        <v>0</v>
      </c>
      <c r="BD7" s="1"/>
      <c r="BE7" s="1"/>
    </row>
    <row r="8" spans="1:62" x14ac:dyDescent="0.25">
      <c r="A8" s="18">
        <v>39873</v>
      </c>
      <c r="B8" s="19" t="s">
        <v>67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39">
        <v>1.3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47" t="s">
        <v>67</v>
      </c>
      <c r="AK8" s="98">
        <v>39873</v>
      </c>
      <c r="AL8" s="99">
        <f t="shared" si="0"/>
        <v>1.3</v>
      </c>
      <c r="AM8" s="99">
        <f t="shared" si="1"/>
        <v>0</v>
      </c>
      <c r="AN8" s="99">
        <f t="shared" si="2"/>
        <v>0</v>
      </c>
      <c r="AO8" s="183">
        <f t="shared" si="3"/>
        <v>0</v>
      </c>
      <c r="AP8" s="202"/>
      <c r="AQ8" s="203"/>
      <c r="AR8" s="203"/>
      <c r="AS8" s="205"/>
      <c r="AT8" s="233"/>
      <c r="AU8" s="1"/>
      <c r="AV8" s="26">
        <v>2013</v>
      </c>
      <c r="AW8" s="27">
        <f>VALUE(AQ21)</f>
        <v>1545.0901364969757</v>
      </c>
      <c r="AX8" s="27">
        <f>VALUE(AR21)</f>
        <v>82.601833991197367</v>
      </c>
      <c r="AY8" s="27">
        <f>VALUE(AS21)</f>
        <v>125.89468657880185</v>
      </c>
      <c r="AZ8" s="28">
        <f>VALUE(AT21)</f>
        <v>0</v>
      </c>
      <c r="BD8" s="1"/>
      <c r="BE8" s="1"/>
    </row>
    <row r="9" spans="1:62" x14ac:dyDescent="0.25">
      <c r="A9" s="18">
        <v>39934</v>
      </c>
      <c r="B9" s="19" t="s">
        <v>67</v>
      </c>
      <c r="C9" s="5">
        <v>4.6900000000000004</v>
      </c>
      <c r="D9" s="39">
        <v>0.8</v>
      </c>
      <c r="E9" s="5">
        <v>1.21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5">
        <v>1.08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47" t="s">
        <v>67</v>
      </c>
      <c r="AK9" s="98">
        <v>39934</v>
      </c>
      <c r="AL9" s="99">
        <f t="shared" si="0"/>
        <v>7.78</v>
      </c>
      <c r="AM9" s="99">
        <f t="shared" si="1"/>
        <v>0</v>
      </c>
      <c r="AN9" s="99">
        <f t="shared" si="2"/>
        <v>0</v>
      </c>
      <c r="AO9" s="183">
        <f t="shared" si="3"/>
        <v>0</v>
      </c>
      <c r="AP9" s="202"/>
      <c r="AQ9" s="203"/>
      <c r="AR9" s="203"/>
      <c r="AS9" s="205"/>
      <c r="AT9" s="233"/>
      <c r="AU9" s="1"/>
      <c r="AV9" s="26">
        <v>2014</v>
      </c>
      <c r="AW9" s="27">
        <f>VALUE(AQ23)</f>
        <v>16.592167208509828</v>
      </c>
      <c r="AX9" s="27">
        <f>VALUE(AR23)</f>
        <v>51.664525117314582</v>
      </c>
      <c r="AY9" s="27">
        <f>VALUE(AS23)</f>
        <v>55.78902068926218</v>
      </c>
      <c r="AZ9" s="28">
        <f>VALUE(AT23)</f>
        <v>8.5906722582284978</v>
      </c>
      <c r="BD9" s="1"/>
      <c r="BE9" s="1"/>
    </row>
    <row r="10" spans="1:62" x14ac:dyDescent="0.25">
      <c r="A10" s="18">
        <v>39995</v>
      </c>
      <c r="B10" s="19" t="s">
        <v>67</v>
      </c>
      <c r="C10" s="20">
        <v>0</v>
      </c>
      <c r="D10" s="20">
        <v>0</v>
      </c>
      <c r="E10" s="5">
        <v>3.54</v>
      </c>
      <c r="F10" s="20">
        <v>0</v>
      </c>
      <c r="G10" s="20">
        <v>0</v>
      </c>
      <c r="H10" s="5">
        <v>1.56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47" t="s">
        <v>67</v>
      </c>
      <c r="AK10" s="98">
        <v>39995</v>
      </c>
      <c r="AL10" s="99">
        <f t="shared" si="0"/>
        <v>5.0999999999999996</v>
      </c>
      <c r="AM10" s="99">
        <f t="shared" si="1"/>
        <v>0</v>
      </c>
      <c r="AN10" s="99">
        <f t="shared" si="2"/>
        <v>0</v>
      </c>
      <c r="AO10" s="183">
        <f t="shared" si="3"/>
        <v>0</v>
      </c>
      <c r="AP10" s="202"/>
      <c r="AQ10" s="203"/>
      <c r="AR10" s="203"/>
      <c r="AS10" s="205"/>
      <c r="AT10" s="233"/>
      <c r="AU10" s="1"/>
      <c r="AV10" s="26">
        <v>2015</v>
      </c>
      <c r="AW10" s="27">
        <f>VALUE(AQ25)</f>
        <v>31.199999999999996</v>
      </c>
      <c r="AX10" s="27">
        <f>VALUE(AR25)</f>
        <v>14.3</v>
      </c>
      <c r="AY10" s="27">
        <f>VALUE(AS25)</f>
        <v>68.694978632478637</v>
      </c>
      <c r="AZ10" s="28">
        <f>VALUE(AT25)</f>
        <v>6.9</v>
      </c>
      <c r="BD10" s="1"/>
      <c r="BE10" s="1"/>
    </row>
    <row r="11" spans="1:62" x14ac:dyDescent="0.25">
      <c r="A11" s="18">
        <v>40026</v>
      </c>
      <c r="B11" s="19" t="s">
        <v>67</v>
      </c>
      <c r="C11" s="5">
        <v>14.87</v>
      </c>
      <c r="D11" s="5">
        <v>1.05</v>
      </c>
      <c r="E11" s="5">
        <v>0.34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5">
        <v>1.53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47" t="s">
        <v>67</v>
      </c>
      <c r="AK11" s="98">
        <v>40026</v>
      </c>
      <c r="AL11" s="99">
        <f t="shared" si="0"/>
        <v>17.790000000000003</v>
      </c>
      <c r="AM11" s="99">
        <f t="shared" si="1"/>
        <v>0</v>
      </c>
      <c r="AN11" s="99">
        <f t="shared" si="2"/>
        <v>0</v>
      </c>
      <c r="AO11" s="183">
        <f t="shared" si="3"/>
        <v>0</v>
      </c>
      <c r="AP11" s="202"/>
      <c r="AQ11" s="203"/>
      <c r="AR11" s="203"/>
      <c r="AS11" s="205"/>
      <c r="AT11" s="233"/>
      <c r="AU11" s="1"/>
      <c r="AV11" s="26">
        <v>2016</v>
      </c>
      <c r="AW11" s="27">
        <f>VALUE(AQ28)</f>
        <v>146.20557720949392</v>
      </c>
      <c r="AX11" s="27">
        <f>VALUE(AR28)</f>
        <v>474.32988243495896</v>
      </c>
      <c r="AY11" s="27">
        <f>VALUE(AS28)</f>
        <v>69.466581107202842</v>
      </c>
      <c r="AZ11" s="28">
        <f>VALUE(AT28)</f>
        <v>13.781338530278543</v>
      </c>
      <c r="BD11" s="1"/>
      <c r="BE11" s="1"/>
    </row>
    <row r="12" spans="1:62" x14ac:dyDescent="0.25">
      <c r="A12" s="18">
        <v>40087</v>
      </c>
      <c r="B12" s="19" t="s">
        <v>67</v>
      </c>
      <c r="C12" s="20">
        <v>0</v>
      </c>
      <c r="D12" s="20">
        <v>0</v>
      </c>
      <c r="E12" s="20">
        <v>0</v>
      </c>
      <c r="F12" s="20">
        <v>0</v>
      </c>
      <c r="G12" s="5">
        <v>1.26</v>
      </c>
      <c r="H12" s="5">
        <v>3.26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47" t="s">
        <v>67</v>
      </c>
      <c r="AK12" s="98">
        <v>40087</v>
      </c>
      <c r="AL12" s="99">
        <f t="shared" si="0"/>
        <v>4.5199999999999996</v>
      </c>
      <c r="AM12" s="99">
        <f t="shared" si="1"/>
        <v>0</v>
      </c>
      <c r="AN12" s="99">
        <f t="shared" si="2"/>
        <v>0</v>
      </c>
      <c r="AO12" s="183">
        <f t="shared" si="3"/>
        <v>0</v>
      </c>
      <c r="AP12" s="202"/>
      <c r="AQ12" s="203"/>
      <c r="AR12" s="203"/>
      <c r="AS12" s="205"/>
      <c r="AT12" s="233"/>
      <c r="AU12" s="1"/>
      <c r="AV12" s="26">
        <v>2017</v>
      </c>
      <c r="AW12" s="27">
        <f>VALUE(AQ31)</f>
        <v>66.7</v>
      </c>
      <c r="AX12" s="27">
        <f>VALUE(AR31)</f>
        <v>305.29999999999995</v>
      </c>
      <c r="AY12" s="27">
        <f>VALUE(AS31)</f>
        <v>879.3</v>
      </c>
      <c r="AZ12" s="28">
        <f>VALUE(AT31)</f>
        <v>8.8999999999999986</v>
      </c>
      <c r="BD12" s="1"/>
      <c r="BE12" s="1"/>
    </row>
    <row r="13" spans="1:62" ht="15.75" thickBot="1" x14ac:dyDescent="0.3">
      <c r="A13" s="18">
        <v>40148</v>
      </c>
      <c r="B13" s="19" t="s">
        <v>67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49" t="s">
        <v>67</v>
      </c>
      <c r="AK13" s="96">
        <v>40148</v>
      </c>
      <c r="AL13" s="97">
        <f t="shared" si="0"/>
        <v>0</v>
      </c>
      <c r="AM13" s="97">
        <f t="shared" si="1"/>
        <v>0</v>
      </c>
      <c r="AN13" s="97">
        <f t="shared" si="2"/>
        <v>0</v>
      </c>
      <c r="AO13" s="182">
        <f t="shared" si="3"/>
        <v>0</v>
      </c>
      <c r="AP13" s="202"/>
      <c r="AQ13" s="203"/>
      <c r="AR13" s="203"/>
      <c r="AS13" s="206"/>
      <c r="AT13" s="239"/>
      <c r="AU13" s="1"/>
      <c r="AV13" s="26">
        <v>2018</v>
      </c>
      <c r="AW13" s="27">
        <f>VALUE(AQ34)</f>
        <v>724</v>
      </c>
      <c r="AX13" s="27">
        <f>VALUE(AR34)</f>
        <v>240.6</v>
      </c>
      <c r="AY13" s="27">
        <f>VALUE(AS34)</f>
        <v>300.89999999999998</v>
      </c>
      <c r="AZ13" s="28">
        <f>VALUE(AT34)</f>
        <v>0</v>
      </c>
      <c r="BD13" s="1"/>
      <c r="BE13" s="1"/>
    </row>
    <row r="14" spans="1:62" x14ac:dyDescent="0.25">
      <c r="A14" s="18">
        <v>40210</v>
      </c>
      <c r="B14" s="19" t="s">
        <v>67</v>
      </c>
      <c r="C14" s="39">
        <v>23.79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2" t="s">
        <v>67</v>
      </c>
      <c r="AK14" s="95">
        <v>40210</v>
      </c>
      <c r="AL14" s="24">
        <f t="shared" si="0"/>
        <v>23.79</v>
      </c>
      <c r="AM14" s="24">
        <f t="shared" si="1"/>
        <v>0</v>
      </c>
      <c r="AN14" s="24">
        <f t="shared" si="2"/>
        <v>0</v>
      </c>
      <c r="AO14" s="181">
        <f t="shared" si="3"/>
        <v>0</v>
      </c>
      <c r="AP14" s="208">
        <v>2010</v>
      </c>
      <c r="AQ14" s="204">
        <f>SUM(AL14:AL17)</f>
        <v>46.98</v>
      </c>
      <c r="AR14" s="204">
        <f>SUM(AM14:AM17)</f>
        <v>0</v>
      </c>
      <c r="AS14" s="204">
        <f>SUM(AN14:AN17)</f>
        <v>0</v>
      </c>
      <c r="AT14" s="232">
        <f>SUM(AO14:AO17)</f>
        <v>0</v>
      </c>
      <c r="AU14" s="1"/>
      <c r="AV14" s="26">
        <v>2019</v>
      </c>
      <c r="AW14" s="27">
        <f>VALUE(AQ37)</f>
        <v>110.82162162162167</v>
      </c>
      <c r="AX14" s="27">
        <f>VALUE(AR37)</f>
        <v>149.66216216216225</v>
      </c>
      <c r="AY14" s="27">
        <f>VALUE(AS37)</f>
        <v>153.74864864864867</v>
      </c>
      <c r="AZ14" s="28">
        <f>VALUE(AT37)</f>
        <v>0</v>
      </c>
      <c r="BD14" s="1"/>
      <c r="BE14" s="1"/>
    </row>
    <row r="15" spans="1:62" x14ac:dyDescent="0.25">
      <c r="A15" s="18">
        <v>40269</v>
      </c>
      <c r="B15" s="19" t="s">
        <v>67</v>
      </c>
      <c r="C15" s="39">
        <v>20.3</v>
      </c>
      <c r="D15" s="39">
        <v>0.88</v>
      </c>
      <c r="E15" s="39">
        <v>7.0000000000000007E-2</v>
      </c>
      <c r="F15" s="20">
        <v>0</v>
      </c>
      <c r="G15" s="20">
        <v>0</v>
      </c>
      <c r="H15" s="39">
        <v>7.0000000000000007E-2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47" t="s">
        <v>67</v>
      </c>
      <c r="AK15" s="98">
        <v>40269</v>
      </c>
      <c r="AL15" s="99">
        <f t="shared" si="0"/>
        <v>21.32</v>
      </c>
      <c r="AM15" s="99">
        <f t="shared" si="1"/>
        <v>0</v>
      </c>
      <c r="AN15" s="99">
        <f t="shared" si="2"/>
        <v>0</v>
      </c>
      <c r="AO15" s="183">
        <f t="shared" si="3"/>
        <v>0</v>
      </c>
      <c r="AP15" s="209"/>
      <c r="AQ15" s="205"/>
      <c r="AR15" s="205"/>
      <c r="AS15" s="205"/>
      <c r="AT15" s="233"/>
      <c r="AU15" s="1"/>
      <c r="AV15" s="26">
        <v>2021</v>
      </c>
      <c r="AW15" s="27">
        <f>VALUE(AQ40)</f>
        <v>122</v>
      </c>
      <c r="AX15" s="27">
        <f>VALUE(AR40)</f>
        <v>411</v>
      </c>
      <c r="AY15" s="27">
        <f>VALUE(AS40)</f>
        <v>125</v>
      </c>
      <c r="AZ15" s="28">
        <f>VALUE(AT40)</f>
        <v>0</v>
      </c>
      <c r="BD15" s="1"/>
      <c r="BE15" s="1"/>
    </row>
    <row r="16" spans="1:62" ht="15.75" thickBot="1" x14ac:dyDescent="0.3">
      <c r="A16" s="18">
        <v>40330</v>
      </c>
      <c r="B16" s="19" t="s">
        <v>67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47" t="s">
        <v>67</v>
      </c>
      <c r="AK16" s="98">
        <v>40330</v>
      </c>
      <c r="AL16" s="99">
        <f t="shared" si="0"/>
        <v>0</v>
      </c>
      <c r="AM16" s="99">
        <f t="shared" si="1"/>
        <v>0</v>
      </c>
      <c r="AN16" s="99">
        <f t="shared" si="2"/>
        <v>0</v>
      </c>
      <c r="AO16" s="183">
        <f t="shared" si="3"/>
        <v>0</v>
      </c>
      <c r="AP16" s="209"/>
      <c r="AQ16" s="205"/>
      <c r="AR16" s="205"/>
      <c r="AS16" s="205"/>
      <c r="AT16" s="233"/>
      <c r="AU16" s="1"/>
      <c r="AV16" s="41">
        <v>2022</v>
      </c>
      <c r="AW16" s="42">
        <f>VALUE(AQ45)</f>
        <v>10.6</v>
      </c>
      <c r="AX16" s="42">
        <f>VALUE(AR45)</f>
        <v>0</v>
      </c>
      <c r="AY16" s="42">
        <f>VALUE(AS45)</f>
        <v>0</v>
      </c>
      <c r="AZ16" s="43">
        <f>VALUE(AT45)</f>
        <v>0</v>
      </c>
      <c r="BI16" s="1"/>
      <c r="BJ16" s="1"/>
    </row>
    <row r="17" spans="1:62" ht="15.75" thickBot="1" x14ac:dyDescent="0.3">
      <c r="A17" s="18">
        <v>40452</v>
      </c>
      <c r="B17" s="19" t="s">
        <v>67</v>
      </c>
      <c r="C17" s="39">
        <v>0.22</v>
      </c>
      <c r="D17" s="39">
        <v>0.77</v>
      </c>
      <c r="E17" s="39">
        <v>0.88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49" t="s">
        <v>67</v>
      </c>
      <c r="AK17" s="96">
        <v>40452</v>
      </c>
      <c r="AL17" s="97">
        <f t="shared" si="0"/>
        <v>1.87</v>
      </c>
      <c r="AM17" s="97">
        <f t="shared" si="1"/>
        <v>0</v>
      </c>
      <c r="AN17" s="97">
        <f t="shared" si="2"/>
        <v>0</v>
      </c>
      <c r="AO17" s="182">
        <f t="shared" si="3"/>
        <v>0</v>
      </c>
      <c r="AP17" s="207"/>
      <c r="AQ17" s="206"/>
      <c r="AR17" s="206"/>
      <c r="AS17" s="206"/>
      <c r="AT17" s="239"/>
      <c r="AU17" s="1"/>
      <c r="AV17" s="1"/>
      <c r="AW17" s="1"/>
      <c r="AX17" s="1"/>
      <c r="AY17" s="1"/>
      <c r="BI17" s="1"/>
      <c r="BJ17" s="1"/>
    </row>
    <row r="18" spans="1:62" x14ac:dyDescent="0.25">
      <c r="A18" s="18">
        <v>40544</v>
      </c>
      <c r="B18" s="19" t="s">
        <v>67</v>
      </c>
      <c r="C18" s="20">
        <v>0</v>
      </c>
      <c r="D18" s="20">
        <v>0</v>
      </c>
      <c r="E18" s="39">
        <v>2.29</v>
      </c>
      <c r="F18" s="20">
        <v>0</v>
      </c>
      <c r="G18" s="20">
        <v>0</v>
      </c>
      <c r="H18" s="39">
        <v>0.52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2" t="s">
        <v>67</v>
      </c>
      <c r="AK18" s="95">
        <v>40544</v>
      </c>
      <c r="AL18" s="24">
        <f t="shared" si="0"/>
        <v>2.81</v>
      </c>
      <c r="AM18" s="24">
        <f t="shared" si="1"/>
        <v>0</v>
      </c>
      <c r="AN18" s="24">
        <f t="shared" si="2"/>
        <v>0</v>
      </c>
      <c r="AO18" s="181">
        <f t="shared" si="3"/>
        <v>0</v>
      </c>
      <c r="AP18" s="208">
        <v>2011</v>
      </c>
      <c r="AQ18" s="204">
        <f>SUM(AL18:AL20)</f>
        <v>8.34</v>
      </c>
      <c r="AR18" s="204">
        <f>SUM(AM18:AM20)</f>
        <v>0</v>
      </c>
      <c r="AS18" s="204">
        <f>SUM(AN18:AN20)</f>
        <v>0</v>
      </c>
      <c r="AT18" s="232">
        <f>SUM(AO18:AO20)</f>
        <v>0</v>
      </c>
      <c r="AU18" s="1"/>
      <c r="AV18" s="1"/>
      <c r="AW18" s="1"/>
      <c r="AX18" s="1"/>
      <c r="AY18" s="1"/>
      <c r="BI18" s="1"/>
      <c r="BJ18" s="1"/>
    </row>
    <row r="19" spans="1:62" x14ac:dyDescent="0.25">
      <c r="A19" s="18">
        <v>40634</v>
      </c>
      <c r="B19" s="19" t="s">
        <v>67</v>
      </c>
      <c r="C19" s="20">
        <v>0</v>
      </c>
      <c r="D19" s="39">
        <v>0.88</v>
      </c>
      <c r="E19" s="39">
        <v>4.6500000000000004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47" t="s">
        <v>67</v>
      </c>
      <c r="AK19" s="98">
        <v>40634</v>
      </c>
      <c r="AL19" s="99">
        <f t="shared" si="0"/>
        <v>5.53</v>
      </c>
      <c r="AM19" s="99">
        <f t="shared" si="1"/>
        <v>0</v>
      </c>
      <c r="AN19" s="99">
        <f t="shared" si="2"/>
        <v>0</v>
      </c>
      <c r="AO19" s="183">
        <f t="shared" si="3"/>
        <v>0</v>
      </c>
      <c r="AP19" s="209"/>
      <c r="AQ19" s="205"/>
      <c r="AR19" s="205"/>
      <c r="AS19" s="205"/>
      <c r="AT19" s="233"/>
      <c r="AU19" s="1"/>
      <c r="AV19" s="1"/>
      <c r="AW19" s="1"/>
      <c r="AX19" s="1"/>
      <c r="AY19" s="1"/>
      <c r="BI19" s="1"/>
      <c r="BJ19" s="1"/>
    </row>
    <row r="20" spans="1:62" ht="15.75" thickBot="1" x14ac:dyDescent="0.3">
      <c r="A20" s="18">
        <v>40756</v>
      </c>
      <c r="B20" s="19" t="s">
        <v>67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49" t="s">
        <v>67</v>
      </c>
      <c r="AK20" s="96">
        <v>40756</v>
      </c>
      <c r="AL20" s="97">
        <f t="shared" si="0"/>
        <v>0</v>
      </c>
      <c r="AM20" s="97">
        <f t="shared" si="1"/>
        <v>0</v>
      </c>
      <c r="AN20" s="97">
        <f t="shared" si="2"/>
        <v>0</v>
      </c>
      <c r="AO20" s="182">
        <f t="shared" si="3"/>
        <v>0</v>
      </c>
      <c r="AP20" s="207"/>
      <c r="AQ20" s="206"/>
      <c r="AR20" s="206"/>
      <c r="AS20" s="206"/>
      <c r="AT20" s="239"/>
      <c r="AU20" s="1"/>
      <c r="AV20" s="1"/>
      <c r="AW20" s="1"/>
      <c r="AX20" s="1"/>
      <c r="AY20" s="1"/>
      <c r="BI20" s="1"/>
      <c r="BJ20" s="1"/>
    </row>
    <row r="21" spans="1:62" x14ac:dyDescent="0.25">
      <c r="A21" s="18">
        <v>41334</v>
      </c>
      <c r="B21" s="19" t="s">
        <v>67</v>
      </c>
      <c r="C21" s="39">
        <v>749.0421455938698</v>
      </c>
      <c r="D21" s="39">
        <v>52.362707535121331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39">
        <v>86.685823754789283</v>
      </c>
      <c r="O21" s="39">
        <v>10.536398467432951</v>
      </c>
      <c r="P21" s="20">
        <v>0</v>
      </c>
      <c r="Q21" s="20">
        <v>0</v>
      </c>
      <c r="R21" s="39">
        <v>26.500638569604089</v>
      </c>
      <c r="S21" s="20">
        <v>0</v>
      </c>
      <c r="T21" s="20">
        <v>0</v>
      </c>
      <c r="U21" s="39">
        <v>6.7049808429118771</v>
      </c>
      <c r="V21" s="20">
        <v>0</v>
      </c>
      <c r="W21" s="20">
        <v>0</v>
      </c>
      <c r="X21" s="20">
        <v>0</v>
      </c>
      <c r="Y21" s="20">
        <v>0</v>
      </c>
      <c r="Z21" s="39">
        <v>6.7049808429118771</v>
      </c>
      <c r="AA21" s="39">
        <v>10.855683269476373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2" t="s">
        <v>67</v>
      </c>
      <c r="AK21" s="95">
        <v>41334</v>
      </c>
      <c r="AL21" s="24">
        <f t="shared" si="0"/>
        <v>801.40485312899114</v>
      </c>
      <c r="AM21" s="24">
        <f t="shared" si="1"/>
        <v>34.802043422733078</v>
      </c>
      <c r="AN21" s="24">
        <f t="shared" si="2"/>
        <v>113.18646232439337</v>
      </c>
      <c r="AO21" s="181">
        <f t="shared" si="3"/>
        <v>0</v>
      </c>
      <c r="AP21" s="208">
        <v>2013</v>
      </c>
      <c r="AQ21" s="204">
        <f>SUM(AL21:AL22)</f>
        <v>1545.0901364969757</v>
      </c>
      <c r="AR21" s="204">
        <f>SUM(AM21:AM22)</f>
        <v>82.601833991197367</v>
      </c>
      <c r="AS21" s="204">
        <f>SUM(AN21:AN22)</f>
        <v>125.89468657880185</v>
      </c>
      <c r="AT21" s="232">
        <f>SUM(AO21:AO22)</f>
        <v>0</v>
      </c>
      <c r="AU21" s="1"/>
      <c r="AV21" s="1"/>
      <c r="AW21" s="1"/>
      <c r="AX21" s="1"/>
      <c r="AY21" s="1"/>
      <c r="BI21" s="1"/>
      <c r="BJ21" s="1"/>
    </row>
    <row r="22" spans="1:62" ht="15.75" thickBot="1" x14ac:dyDescent="0.3">
      <c r="A22" s="18">
        <v>41548</v>
      </c>
      <c r="B22" s="19" t="s">
        <v>67</v>
      </c>
      <c r="C22" s="39">
        <v>632.86956786954249</v>
      </c>
      <c r="D22" s="39">
        <v>102.343565995503</v>
      </c>
      <c r="E22" s="39">
        <v>3.3888598011755957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39">
        <v>5.0832897017633929</v>
      </c>
      <c r="N22" s="39">
        <v>5.5916186719397327</v>
      </c>
      <c r="O22" s="39">
        <v>10.166579403526788</v>
      </c>
      <c r="P22" s="20">
        <v>0</v>
      </c>
      <c r="Q22" s="20">
        <v>0</v>
      </c>
      <c r="R22" s="39">
        <v>7.1166055824687504</v>
      </c>
      <c r="S22" s="20">
        <v>0</v>
      </c>
      <c r="T22" s="20">
        <v>0</v>
      </c>
      <c r="U22" s="39">
        <v>23.4</v>
      </c>
      <c r="V22" s="20">
        <v>0</v>
      </c>
      <c r="W22" s="20">
        <v>0</v>
      </c>
      <c r="X22" s="20">
        <v>0</v>
      </c>
      <c r="Y22" s="20">
        <v>0</v>
      </c>
      <c r="Z22" s="39">
        <v>7.1166055824687504</v>
      </c>
      <c r="AA22" s="39">
        <v>7.1166055824687513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49" t="s">
        <v>67</v>
      </c>
      <c r="AK22" s="96">
        <v>41548</v>
      </c>
      <c r="AL22" s="97">
        <f t="shared" si="0"/>
        <v>743.68528336798454</v>
      </c>
      <c r="AM22" s="97">
        <f t="shared" si="1"/>
        <v>47.799790568464289</v>
      </c>
      <c r="AN22" s="97">
        <f t="shared" si="2"/>
        <v>12.708224254408483</v>
      </c>
      <c r="AO22" s="182">
        <f t="shared" si="3"/>
        <v>0</v>
      </c>
      <c r="AP22" s="207"/>
      <c r="AQ22" s="206"/>
      <c r="AR22" s="206"/>
      <c r="AS22" s="206"/>
      <c r="AT22" s="239"/>
      <c r="AU22" s="1"/>
      <c r="AV22" s="1"/>
      <c r="AW22" s="1"/>
      <c r="AX22" s="1"/>
      <c r="AY22" s="1"/>
      <c r="BI22" s="1"/>
      <c r="BJ22" s="1"/>
    </row>
    <row r="23" spans="1:62" x14ac:dyDescent="0.25">
      <c r="A23" s="18">
        <v>41852</v>
      </c>
      <c r="B23" s="19" t="s">
        <v>67</v>
      </c>
      <c r="C23" s="20">
        <v>0</v>
      </c>
      <c r="D23" s="39">
        <v>9.2514932011691524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39">
        <v>27.093658660566806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39">
        <v>34.693099504384321</v>
      </c>
      <c r="Y23" s="20">
        <v>0</v>
      </c>
      <c r="Z23" s="20">
        <v>0</v>
      </c>
      <c r="AA23" s="39">
        <v>4.6257466005845762</v>
      </c>
      <c r="AB23" s="20">
        <v>0</v>
      </c>
      <c r="AC23" s="20">
        <v>0</v>
      </c>
      <c r="AD23" s="20">
        <v>0</v>
      </c>
      <c r="AE23" s="39">
        <v>3.3041047147032683</v>
      </c>
      <c r="AF23" s="39">
        <v>5.28656754352523</v>
      </c>
      <c r="AG23" s="20">
        <v>0</v>
      </c>
      <c r="AH23" s="20">
        <v>0</v>
      </c>
      <c r="AI23" s="20">
        <v>0</v>
      </c>
      <c r="AJ23" s="22" t="s">
        <v>67</v>
      </c>
      <c r="AK23" s="95">
        <v>41852</v>
      </c>
      <c r="AL23" s="24">
        <f t="shared" si="0"/>
        <v>9.2514932011691524</v>
      </c>
      <c r="AM23" s="24">
        <f t="shared" si="1"/>
        <v>39.318846104968898</v>
      </c>
      <c r="AN23" s="24">
        <f t="shared" si="2"/>
        <v>27.093658660566806</v>
      </c>
      <c r="AO23" s="181">
        <f>AE23+AF23</f>
        <v>8.5906722582284978</v>
      </c>
      <c r="AP23" s="208">
        <v>2014</v>
      </c>
      <c r="AQ23" s="204">
        <f>SUM(AL23:AL24)</f>
        <v>16.592167208509828</v>
      </c>
      <c r="AR23" s="204">
        <f>SUM(AM23:AM24)</f>
        <v>51.664525117314582</v>
      </c>
      <c r="AS23" s="204">
        <f>SUM(AN23:AN24)</f>
        <v>55.78902068926218</v>
      </c>
      <c r="AT23" s="232">
        <f>SUM(AO23:AO24)</f>
        <v>8.5906722582284978</v>
      </c>
      <c r="AU23" s="1"/>
      <c r="AV23" s="1"/>
      <c r="AW23" s="1"/>
      <c r="AX23" s="1"/>
      <c r="AY23" s="1"/>
      <c r="BI23" s="1"/>
      <c r="BJ23" s="1"/>
    </row>
    <row r="24" spans="1:62" ht="15.75" thickBot="1" x14ac:dyDescent="0.3">
      <c r="A24" s="18">
        <v>41883</v>
      </c>
      <c r="B24" s="19" t="s">
        <v>67</v>
      </c>
      <c r="C24" s="184">
        <v>0</v>
      </c>
      <c r="D24" s="185">
        <v>7.3406740073406773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5">
        <v>28.695362028695374</v>
      </c>
      <c r="O24" s="184">
        <v>0</v>
      </c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4">
        <v>0</v>
      </c>
      <c r="W24" s="184">
        <v>0</v>
      </c>
      <c r="X24" s="184">
        <v>0</v>
      </c>
      <c r="Y24" s="184">
        <v>0</v>
      </c>
      <c r="Z24" s="184">
        <v>0</v>
      </c>
      <c r="AA24" s="185">
        <v>12.345679012345684</v>
      </c>
      <c r="AB24" s="184">
        <v>0</v>
      </c>
      <c r="AC24" s="184">
        <v>0</v>
      </c>
      <c r="AD24" s="184">
        <v>0</v>
      </c>
      <c r="AE24" s="184">
        <v>0</v>
      </c>
      <c r="AF24" s="184">
        <v>0</v>
      </c>
      <c r="AG24" s="184">
        <v>0</v>
      </c>
      <c r="AH24" s="184">
        <v>0</v>
      </c>
      <c r="AI24" s="184">
        <v>0</v>
      </c>
      <c r="AJ24" s="49" t="s">
        <v>67</v>
      </c>
      <c r="AK24" s="96">
        <v>41883</v>
      </c>
      <c r="AL24" s="97">
        <f t="shared" si="0"/>
        <v>7.3406740073406773</v>
      </c>
      <c r="AM24" s="97">
        <f t="shared" si="1"/>
        <v>12.345679012345684</v>
      </c>
      <c r="AN24" s="97">
        <f t="shared" si="2"/>
        <v>28.695362028695374</v>
      </c>
      <c r="AO24" s="182">
        <f t="shared" si="3"/>
        <v>0</v>
      </c>
      <c r="AP24" s="207"/>
      <c r="AQ24" s="206"/>
      <c r="AR24" s="206"/>
      <c r="AS24" s="206"/>
      <c r="AT24" s="239"/>
      <c r="AU24" s="1"/>
      <c r="AV24" s="1"/>
      <c r="AW24" s="1"/>
      <c r="AX24" s="1"/>
      <c r="AY24" s="1"/>
      <c r="BI24" s="1"/>
      <c r="BJ24" s="1"/>
    </row>
    <row r="25" spans="1:62" x14ac:dyDescent="0.25">
      <c r="A25" s="18">
        <v>42036</v>
      </c>
      <c r="B25" s="19" t="s">
        <v>67</v>
      </c>
      <c r="C25" s="39">
        <v>5.7</v>
      </c>
      <c r="D25" s="39">
        <v>5.7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9">
        <v>38.799999999999997</v>
      </c>
      <c r="O25" s="20">
        <v>0</v>
      </c>
      <c r="P25" s="39">
        <v>6.5</v>
      </c>
      <c r="Q25" s="20">
        <v>0</v>
      </c>
      <c r="R25" s="39">
        <v>5.7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39">
        <v>8.6</v>
      </c>
      <c r="Y25" s="20">
        <v>0</v>
      </c>
      <c r="Z25" s="20">
        <v>0</v>
      </c>
      <c r="AA25" s="39">
        <v>5.7</v>
      </c>
      <c r="AB25" s="20">
        <v>0</v>
      </c>
      <c r="AC25" s="20">
        <v>0</v>
      </c>
      <c r="AD25" s="20">
        <v>0</v>
      </c>
      <c r="AE25" s="20">
        <v>0</v>
      </c>
      <c r="AF25" s="39">
        <v>6.9</v>
      </c>
      <c r="AG25" s="20">
        <v>0</v>
      </c>
      <c r="AH25" s="20">
        <v>0</v>
      </c>
      <c r="AI25" s="20">
        <v>17.899999999999999</v>
      </c>
      <c r="AJ25" s="22" t="s">
        <v>67</v>
      </c>
      <c r="AK25" s="95">
        <v>42036</v>
      </c>
      <c r="AL25" s="24">
        <f t="shared" si="0"/>
        <v>29.299999999999997</v>
      </c>
      <c r="AM25" s="24">
        <f t="shared" si="1"/>
        <v>14.3</v>
      </c>
      <c r="AN25" s="24">
        <f t="shared" si="2"/>
        <v>51</v>
      </c>
      <c r="AO25" s="181">
        <f t="shared" si="3"/>
        <v>6.9</v>
      </c>
      <c r="AP25" s="208">
        <v>2015</v>
      </c>
      <c r="AQ25" s="204">
        <f>SUM(AL25:AL27)</f>
        <v>31.199999999999996</v>
      </c>
      <c r="AR25" s="204">
        <f>SUM(AM25:AM27)</f>
        <v>14.3</v>
      </c>
      <c r="AS25" s="204">
        <f>SUM(AN25:AN27)</f>
        <v>68.694978632478637</v>
      </c>
      <c r="AT25" s="232">
        <f>SUM(AO25:AO27)</f>
        <v>6.9</v>
      </c>
      <c r="AU25" s="1"/>
      <c r="AV25" s="1"/>
      <c r="AW25" s="1"/>
      <c r="AX25" s="1"/>
      <c r="AY25" s="1"/>
      <c r="BI25" s="1"/>
      <c r="BJ25" s="1"/>
    </row>
    <row r="26" spans="1:62" x14ac:dyDescent="0.25">
      <c r="A26" s="18">
        <v>42156</v>
      </c>
      <c r="B26" s="19" t="s">
        <v>67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39">
        <v>1.9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47" t="s">
        <v>67</v>
      </c>
      <c r="AK26" s="98">
        <v>42156</v>
      </c>
      <c r="AL26" s="99">
        <f t="shared" si="0"/>
        <v>1.9</v>
      </c>
      <c r="AM26" s="99">
        <f t="shared" si="1"/>
        <v>0</v>
      </c>
      <c r="AN26" s="99">
        <f t="shared" si="2"/>
        <v>0</v>
      </c>
      <c r="AO26" s="183">
        <f t="shared" si="3"/>
        <v>0</v>
      </c>
      <c r="AP26" s="209"/>
      <c r="AQ26" s="205"/>
      <c r="AR26" s="205"/>
      <c r="AS26" s="205"/>
      <c r="AT26" s="233"/>
      <c r="AU26" s="1"/>
      <c r="AV26" s="1"/>
      <c r="AW26" s="1"/>
      <c r="AX26" s="1"/>
      <c r="AY26" s="1"/>
      <c r="BI26" s="1"/>
      <c r="BJ26" s="1"/>
    </row>
    <row r="27" spans="1:62" ht="15.75" thickBot="1" x14ac:dyDescent="0.3">
      <c r="A27" s="18">
        <v>42248</v>
      </c>
      <c r="B27" s="19" t="s">
        <v>67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39">
        <v>17.694978632478641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49" t="s">
        <v>67</v>
      </c>
      <c r="AK27" s="96">
        <v>42248</v>
      </c>
      <c r="AL27" s="97">
        <f t="shared" si="0"/>
        <v>0</v>
      </c>
      <c r="AM27" s="97">
        <f t="shared" si="1"/>
        <v>0</v>
      </c>
      <c r="AN27" s="97">
        <f t="shared" si="2"/>
        <v>17.694978632478641</v>
      </c>
      <c r="AO27" s="182">
        <f t="shared" si="3"/>
        <v>0</v>
      </c>
      <c r="AP27" s="209"/>
      <c r="AQ27" s="205"/>
      <c r="AR27" s="205"/>
      <c r="AS27" s="205"/>
      <c r="AT27" s="233"/>
      <c r="AU27" s="1"/>
      <c r="AV27" s="1"/>
      <c r="AW27" s="1"/>
      <c r="AX27" s="1"/>
      <c r="AY27" s="1"/>
      <c r="BI27" s="1"/>
      <c r="BJ27" s="1"/>
    </row>
    <row r="28" spans="1:62" x14ac:dyDescent="0.25">
      <c r="A28" s="18">
        <v>42401</v>
      </c>
      <c r="B28" s="19" t="s">
        <v>67</v>
      </c>
      <c r="C28" s="20">
        <v>0</v>
      </c>
      <c r="D28" s="20">
        <v>0</v>
      </c>
      <c r="E28" s="39">
        <v>14.2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39">
        <v>11.6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2" t="s">
        <v>67</v>
      </c>
      <c r="AK28" s="95">
        <v>42401</v>
      </c>
      <c r="AL28" s="24">
        <f t="shared" si="0"/>
        <v>14.2</v>
      </c>
      <c r="AM28" s="24">
        <f t="shared" si="1"/>
        <v>0</v>
      </c>
      <c r="AN28" s="24">
        <f t="shared" si="2"/>
        <v>11.6</v>
      </c>
      <c r="AO28" s="181">
        <f t="shared" si="3"/>
        <v>0</v>
      </c>
      <c r="AP28" s="202">
        <v>2016</v>
      </c>
      <c r="AQ28" s="203">
        <f>SUM(AL28:AL30)</f>
        <v>146.20557720949392</v>
      </c>
      <c r="AR28" s="203">
        <f>SUM(AM28:AM30)</f>
        <v>474.32988243495896</v>
      </c>
      <c r="AS28" s="203">
        <f>SUM(AN28:AN30)</f>
        <v>69.466581107202842</v>
      </c>
      <c r="AT28" s="234">
        <f>SUM(AO28:AO30)</f>
        <v>13.781338530278543</v>
      </c>
      <c r="AU28" s="1"/>
      <c r="AV28" s="1"/>
      <c r="AW28" s="1"/>
      <c r="AX28" s="1"/>
      <c r="AY28" s="1"/>
      <c r="BI28" s="1"/>
      <c r="BJ28" s="1"/>
    </row>
    <row r="29" spans="1:62" x14ac:dyDescent="0.25">
      <c r="A29" s="18">
        <v>42491</v>
      </c>
      <c r="B29" s="19" t="s">
        <v>67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39">
        <v>1.7</v>
      </c>
      <c r="L29" s="20">
        <v>0</v>
      </c>
      <c r="M29" s="20">
        <v>0</v>
      </c>
      <c r="N29" s="39">
        <v>6.1</v>
      </c>
      <c r="O29" s="39">
        <v>5.3</v>
      </c>
      <c r="P29" s="39">
        <v>8</v>
      </c>
      <c r="Q29" s="20">
        <v>0</v>
      </c>
      <c r="R29" s="39">
        <v>6</v>
      </c>
      <c r="S29" s="20">
        <v>0</v>
      </c>
      <c r="T29" s="39">
        <v>1</v>
      </c>
      <c r="U29" s="39">
        <v>5.3</v>
      </c>
      <c r="V29" s="39">
        <v>5.7</v>
      </c>
      <c r="W29" s="39">
        <v>8.3000000000000007</v>
      </c>
      <c r="X29" s="20">
        <v>0</v>
      </c>
      <c r="Y29" s="39">
        <v>13.3</v>
      </c>
      <c r="Z29" s="39">
        <v>8</v>
      </c>
      <c r="AA29" s="39">
        <v>11</v>
      </c>
      <c r="AB29" s="39">
        <v>7</v>
      </c>
      <c r="AC29" s="39">
        <v>12</v>
      </c>
      <c r="AD29" s="39">
        <v>2.7</v>
      </c>
      <c r="AE29" s="39">
        <v>1.1000000000000001</v>
      </c>
      <c r="AF29" s="39">
        <v>5</v>
      </c>
      <c r="AG29" s="39">
        <v>92</v>
      </c>
      <c r="AH29" s="20">
        <v>0</v>
      </c>
      <c r="AI29" s="20">
        <v>0</v>
      </c>
      <c r="AJ29" s="47" t="s">
        <v>67</v>
      </c>
      <c r="AK29" s="98">
        <v>42491</v>
      </c>
      <c r="AL29" s="99">
        <f t="shared" si="0"/>
        <v>100</v>
      </c>
      <c r="AM29" s="99">
        <f t="shared" si="1"/>
        <v>73.3</v>
      </c>
      <c r="AN29" s="99">
        <f t="shared" si="2"/>
        <v>20.100000000000001</v>
      </c>
      <c r="AO29" s="183">
        <f t="shared" si="3"/>
        <v>6.1</v>
      </c>
      <c r="AP29" s="202"/>
      <c r="AQ29" s="203"/>
      <c r="AR29" s="203"/>
      <c r="AS29" s="203"/>
      <c r="AT29" s="234"/>
      <c r="AU29" s="1"/>
      <c r="AV29" s="1"/>
      <c r="AW29" s="1"/>
      <c r="AX29" s="1"/>
      <c r="AY29" s="1"/>
      <c r="BI29" s="1"/>
      <c r="BJ29" s="1"/>
    </row>
    <row r="30" spans="1:62" ht="15.75" thickBot="1" x14ac:dyDescent="0.3">
      <c r="A30" s="18">
        <v>42583</v>
      </c>
      <c r="B30" s="19" t="s">
        <v>67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39">
        <v>16.322844376841903</v>
      </c>
      <c r="L30" s="20">
        <v>0</v>
      </c>
      <c r="M30" s="20">
        <v>0</v>
      </c>
      <c r="N30" s="20">
        <v>0</v>
      </c>
      <c r="O30" s="39">
        <v>26.244573311785029</v>
      </c>
      <c r="P30" s="39">
        <v>37.766581107202839</v>
      </c>
      <c r="Q30" s="39">
        <v>15.362677060557084</v>
      </c>
      <c r="R30" s="20">
        <v>0</v>
      </c>
      <c r="S30" s="20">
        <v>0</v>
      </c>
      <c r="T30" s="39">
        <v>10.241784707038057</v>
      </c>
      <c r="U30" s="39">
        <v>55.689704344519434</v>
      </c>
      <c r="V30" s="39">
        <v>38.086636879297778</v>
      </c>
      <c r="W30" s="39">
        <v>43.847640777006688</v>
      </c>
      <c r="X30" s="39">
        <v>30.085242576924298</v>
      </c>
      <c r="Y30" s="20">
        <v>0</v>
      </c>
      <c r="Z30" s="39">
        <v>35.526190702538265</v>
      </c>
      <c r="AA30" s="39">
        <v>48.328421586335828</v>
      </c>
      <c r="AB30" s="39">
        <v>14.722565516367206</v>
      </c>
      <c r="AC30" s="39">
        <v>54.409481256139685</v>
      </c>
      <c r="AD30" s="39">
        <v>37.126469563012961</v>
      </c>
      <c r="AE30" s="20">
        <v>0</v>
      </c>
      <c r="AF30" s="39">
        <v>7.681338530278544</v>
      </c>
      <c r="AG30" s="39">
        <v>7.0412269860886658</v>
      </c>
      <c r="AH30" s="20">
        <v>0</v>
      </c>
      <c r="AI30" s="20">
        <v>0</v>
      </c>
      <c r="AJ30" s="49" t="s">
        <v>67</v>
      </c>
      <c r="AK30" s="96">
        <v>42583</v>
      </c>
      <c r="AL30" s="97">
        <f t="shared" si="0"/>
        <v>32.005577209493929</v>
      </c>
      <c r="AM30" s="97">
        <f t="shared" si="1"/>
        <v>401.02988243495895</v>
      </c>
      <c r="AN30" s="97">
        <f t="shared" si="2"/>
        <v>37.766581107202839</v>
      </c>
      <c r="AO30" s="182">
        <f t="shared" si="3"/>
        <v>7.681338530278544</v>
      </c>
      <c r="AP30" s="202"/>
      <c r="AQ30" s="203"/>
      <c r="AR30" s="203"/>
      <c r="AS30" s="203"/>
      <c r="AT30" s="234"/>
      <c r="AU30" s="1"/>
      <c r="AV30" s="1"/>
      <c r="AW30" s="1"/>
      <c r="AX30" s="1"/>
      <c r="AY30" s="1"/>
      <c r="BI30" s="1"/>
      <c r="BJ30" s="1"/>
    </row>
    <row r="31" spans="1:62" x14ac:dyDescent="0.25">
      <c r="A31" s="18">
        <v>42736</v>
      </c>
      <c r="B31" s="19" t="s">
        <v>67</v>
      </c>
      <c r="C31" s="20">
        <v>0</v>
      </c>
      <c r="D31" s="20">
        <v>0</v>
      </c>
      <c r="E31" s="39">
        <v>6.6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39">
        <v>13.3</v>
      </c>
      <c r="L31" s="39">
        <v>8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39">
        <v>17</v>
      </c>
      <c r="T31" s="39">
        <v>6.3</v>
      </c>
      <c r="U31" s="20">
        <v>0</v>
      </c>
      <c r="V31" s="39">
        <v>25.2</v>
      </c>
      <c r="W31" s="39">
        <v>66.7</v>
      </c>
      <c r="X31" s="39">
        <v>36.799999999999997</v>
      </c>
      <c r="Y31" s="20">
        <v>0</v>
      </c>
      <c r="Z31" s="39">
        <v>27.2</v>
      </c>
      <c r="AA31" s="39">
        <v>48.1</v>
      </c>
      <c r="AB31" s="20">
        <v>0</v>
      </c>
      <c r="AC31" s="39">
        <v>35.9</v>
      </c>
      <c r="AD31" s="39">
        <v>23.2</v>
      </c>
      <c r="AE31" s="39">
        <v>4.3</v>
      </c>
      <c r="AF31" s="39">
        <v>4.5999999999999996</v>
      </c>
      <c r="AG31" s="20">
        <v>0</v>
      </c>
      <c r="AH31" s="20">
        <v>0</v>
      </c>
      <c r="AI31" s="20">
        <v>0</v>
      </c>
      <c r="AJ31" s="22" t="s">
        <v>67</v>
      </c>
      <c r="AK31" s="95">
        <v>42736</v>
      </c>
      <c r="AL31" s="24">
        <f t="shared" si="0"/>
        <v>37.9</v>
      </c>
      <c r="AM31" s="24">
        <f t="shared" si="1"/>
        <v>276.39999999999998</v>
      </c>
      <c r="AN31" s="24">
        <f t="shared" si="2"/>
        <v>0</v>
      </c>
      <c r="AO31" s="181">
        <f t="shared" si="3"/>
        <v>8.8999999999999986</v>
      </c>
      <c r="AP31" s="202">
        <v>2017</v>
      </c>
      <c r="AQ31" s="203">
        <f>SUM(AL31:AL33)</f>
        <v>66.7</v>
      </c>
      <c r="AR31" s="203">
        <f>SUM(AM31:AM33)</f>
        <v>305.29999999999995</v>
      </c>
      <c r="AS31" s="203">
        <f>SUM(AN31:AN33)</f>
        <v>879.3</v>
      </c>
      <c r="AT31" s="234">
        <f>SUM(AO31:AO33)</f>
        <v>8.8999999999999986</v>
      </c>
      <c r="AU31" s="1"/>
      <c r="AV31" s="1"/>
      <c r="AW31" s="1"/>
      <c r="AX31" s="1"/>
      <c r="AY31" s="1"/>
      <c r="BI31" s="1"/>
      <c r="BJ31" s="1"/>
    </row>
    <row r="32" spans="1:62" x14ac:dyDescent="0.25">
      <c r="A32" s="18">
        <v>42826</v>
      </c>
      <c r="B32" s="19" t="s">
        <v>67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39">
        <v>23.5</v>
      </c>
      <c r="O32" s="20">
        <v>0</v>
      </c>
      <c r="P32" s="20">
        <v>0</v>
      </c>
      <c r="Q32" s="20">
        <v>0</v>
      </c>
      <c r="R32" s="39">
        <v>601.1</v>
      </c>
      <c r="S32" s="20">
        <v>0</v>
      </c>
      <c r="T32" s="20">
        <v>0</v>
      </c>
      <c r="U32" s="20">
        <v>0</v>
      </c>
      <c r="V32" s="20">
        <v>0</v>
      </c>
      <c r="W32" s="39">
        <v>25.4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47" t="s">
        <v>67</v>
      </c>
      <c r="AK32" s="98">
        <v>42826</v>
      </c>
      <c r="AL32" s="99">
        <f t="shared" si="0"/>
        <v>0</v>
      </c>
      <c r="AM32" s="99">
        <f t="shared" si="1"/>
        <v>25.4</v>
      </c>
      <c r="AN32" s="99">
        <f t="shared" si="2"/>
        <v>624.6</v>
      </c>
      <c r="AO32" s="183">
        <f t="shared" si="3"/>
        <v>0</v>
      </c>
      <c r="AP32" s="202"/>
      <c r="AQ32" s="203"/>
      <c r="AR32" s="203"/>
      <c r="AS32" s="203"/>
      <c r="AT32" s="234"/>
      <c r="AU32" s="1"/>
      <c r="AV32" s="1"/>
      <c r="AW32" s="1"/>
      <c r="AX32" s="1"/>
      <c r="AY32" s="1"/>
      <c r="BI32" s="1"/>
      <c r="BJ32" s="1"/>
    </row>
    <row r="33" spans="1:62" ht="15.75" thickBot="1" x14ac:dyDescent="0.3">
      <c r="A33" s="18">
        <v>42948</v>
      </c>
      <c r="B33" s="19" t="s">
        <v>67</v>
      </c>
      <c r="C33" s="20">
        <v>0</v>
      </c>
      <c r="D33" s="39">
        <v>9.9</v>
      </c>
      <c r="E33" s="39">
        <v>12.6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39">
        <v>3.5</v>
      </c>
      <c r="L33" s="39">
        <v>6.3</v>
      </c>
      <c r="M33" s="20">
        <v>0</v>
      </c>
      <c r="N33" s="39">
        <v>254.7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49" t="s">
        <v>67</v>
      </c>
      <c r="AK33" s="96">
        <v>42948</v>
      </c>
      <c r="AL33" s="97">
        <f t="shared" si="0"/>
        <v>28.8</v>
      </c>
      <c r="AM33" s="97">
        <f t="shared" si="1"/>
        <v>3.5</v>
      </c>
      <c r="AN33" s="97">
        <f t="shared" si="2"/>
        <v>254.7</v>
      </c>
      <c r="AO33" s="182">
        <f t="shared" si="3"/>
        <v>0</v>
      </c>
      <c r="AP33" s="201"/>
      <c r="AQ33" s="213"/>
      <c r="AR33" s="213"/>
      <c r="AS33" s="213"/>
      <c r="AT33" s="235"/>
      <c r="AU33" s="1"/>
      <c r="AV33" s="1"/>
      <c r="AW33" s="1"/>
      <c r="AX33" s="1"/>
      <c r="AY33" s="1"/>
      <c r="BI33" s="1"/>
      <c r="BJ33" s="1"/>
    </row>
    <row r="34" spans="1:62" ht="15.75" thickBot="1" x14ac:dyDescent="0.3">
      <c r="A34" s="18">
        <v>43101</v>
      </c>
      <c r="B34" s="19" t="s">
        <v>67</v>
      </c>
      <c r="C34" s="20">
        <v>0</v>
      </c>
      <c r="D34" s="39">
        <v>10.4</v>
      </c>
      <c r="E34" s="39">
        <v>13.7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39">
        <v>49.9</v>
      </c>
      <c r="O34" s="20">
        <v>0</v>
      </c>
      <c r="P34" s="20">
        <v>0</v>
      </c>
      <c r="Q34" s="20">
        <v>0</v>
      </c>
      <c r="R34" s="39">
        <v>217.5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39">
        <v>206.1</v>
      </c>
      <c r="Y34" s="20">
        <v>0</v>
      </c>
      <c r="Z34" s="20">
        <v>0</v>
      </c>
      <c r="AA34" s="39">
        <v>34.5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2" t="s">
        <v>67</v>
      </c>
      <c r="AK34" s="95">
        <v>43101</v>
      </c>
      <c r="AL34" s="24">
        <f t="shared" si="0"/>
        <v>24.1</v>
      </c>
      <c r="AM34" s="24">
        <f t="shared" si="1"/>
        <v>240.6</v>
      </c>
      <c r="AN34" s="24">
        <f t="shared" si="2"/>
        <v>267.39999999999998</v>
      </c>
      <c r="AO34" s="181">
        <f t="shared" si="3"/>
        <v>0</v>
      </c>
      <c r="AP34" s="202">
        <v>2018</v>
      </c>
      <c r="AQ34" s="203">
        <f>SUM(AL34:AL36)</f>
        <v>724</v>
      </c>
      <c r="AR34" s="203">
        <f>SUM(AM34:AM36)</f>
        <v>240.6</v>
      </c>
      <c r="AS34" s="203">
        <f>SUM(AN34:AN36)</f>
        <v>300.89999999999998</v>
      </c>
      <c r="AT34" s="234">
        <f>SUM(AO34:AO36)</f>
        <v>0</v>
      </c>
      <c r="AU34" s="1"/>
      <c r="AV34" s="210" t="s">
        <v>1</v>
      </c>
      <c r="AW34" s="211"/>
      <c r="AX34" s="211"/>
      <c r="AY34" s="211"/>
      <c r="AZ34" s="211"/>
      <c r="BA34" s="211"/>
      <c r="BB34" s="211"/>
      <c r="BC34" s="211"/>
      <c r="BD34" s="212"/>
      <c r="BI34" s="1"/>
      <c r="BJ34" s="1"/>
    </row>
    <row r="35" spans="1:62" x14ac:dyDescent="0.25">
      <c r="A35" s="18">
        <v>43252</v>
      </c>
      <c r="B35" s="19" t="s">
        <v>67</v>
      </c>
      <c r="C35" s="20">
        <v>0</v>
      </c>
      <c r="D35" s="20">
        <v>0</v>
      </c>
      <c r="E35" s="39">
        <v>8.3000000000000007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39">
        <v>33.5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47" t="s">
        <v>67</v>
      </c>
      <c r="AK35" s="98">
        <v>43252</v>
      </c>
      <c r="AL35" s="99">
        <f t="shared" si="0"/>
        <v>8.3000000000000007</v>
      </c>
      <c r="AM35" s="99">
        <f t="shared" si="1"/>
        <v>0</v>
      </c>
      <c r="AN35" s="99">
        <f t="shared" si="2"/>
        <v>33.5</v>
      </c>
      <c r="AO35" s="183">
        <f t="shared" si="3"/>
        <v>0</v>
      </c>
      <c r="AP35" s="202"/>
      <c r="AQ35" s="203"/>
      <c r="AR35" s="203"/>
      <c r="AS35" s="203"/>
      <c r="AT35" s="234"/>
      <c r="AU35" s="1"/>
      <c r="AV35" s="210" t="s">
        <v>46</v>
      </c>
      <c r="AW35" s="211"/>
      <c r="AX35" s="211"/>
      <c r="AY35" s="211"/>
      <c r="AZ35" s="212"/>
      <c r="BA35" s="211" t="s">
        <v>47</v>
      </c>
      <c r="BB35" s="211"/>
      <c r="BC35" s="211"/>
      <c r="BD35" s="212"/>
      <c r="BI35" s="1"/>
      <c r="BJ35" s="1"/>
    </row>
    <row r="36" spans="1:62" ht="15.75" thickBot="1" x14ac:dyDescent="0.3">
      <c r="A36" s="18">
        <v>43313</v>
      </c>
      <c r="B36" s="19" t="s">
        <v>67</v>
      </c>
      <c r="C36" s="20">
        <v>0</v>
      </c>
      <c r="D36" s="20">
        <v>0</v>
      </c>
      <c r="E36" s="39">
        <v>5.7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39">
        <v>685.9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49" t="s">
        <v>67</v>
      </c>
      <c r="AK36" s="96">
        <v>43313</v>
      </c>
      <c r="AL36" s="97">
        <f t="shared" si="0"/>
        <v>691.6</v>
      </c>
      <c r="AM36" s="97">
        <f t="shared" si="1"/>
        <v>0</v>
      </c>
      <c r="AN36" s="97">
        <f t="shared" si="2"/>
        <v>0</v>
      </c>
      <c r="AO36" s="182">
        <f t="shared" si="3"/>
        <v>0</v>
      </c>
      <c r="AP36" s="201"/>
      <c r="AQ36" s="213"/>
      <c r="AR36" s="213"/>
      <c r="AS36" s="213"/>
      <c r="AT36" s="235"/>
      <c r="AU36" s="1"/>
      <c r="AV36" s="26" t="s">
        <v>43</v>
      </c>
      <c r="AW36" s="1" t="s">
        <v>4</v>
      </c>
      <c r="AX36" s="1" t="s">
        <v>44</v>
      </c>
      <c r="AY36" s="1" t="s">
        <v>45</v>
      </c>
      <c r="AZ36" s="57" t="s">
        <v>7</v>
      </c>
      <c r="BA36" s="1" t="s">
        <v>4</v>
      </c>
      <c r="BB36" s="1" t="s">
        <v>44</v>
      </c>
      <c r="BC36" s="1" t="s">
        <v>45</v>
      </c>
      <c r="BD36" s="57" t="s">
        <v>7</v>
      </c>
      <c r="BI36" s="1"/>
      <c r="BJ36" s="1"/>
    </row>
    <row r="37" spans="1:62" x14ac:dyDescent="0.25">
      <c r="A37" s="18">
        <v>43466</v>
      </c>
      <c r="B37" s="19" t="s">
        <v>67</v>
      </c>
      <c r="C37" s="20">
        <v>0</v>
      </c>
      <c r="D37" s="39">
        <v>25.000000000000014</v>
      </c>
      <c r="E37" s="39">
        <v>32.601351351351362</v>
      </c>
      <c r="F37" s="20">
        <v>0</v>
      </c>
      <c r="G37" s="20">
        <v>0</v>
      </c>
      <c r="H37" s="20">
        <v>0</v>
      </c>
      <c r="I37" s="20">
        <v>0</v>
      </c>
      <c r="J37" s="39">
        <v>19.358108108108116</v>
      </c>
      <c r="K37" s="20">
        <v>0</v>
      </c>
      <c r="L37" s="20">
        <v>0</v>
      </c>
      <c r="M37" s="39">
        <v>17.905405405405418</v>
      </c>
      <c r="N37" s="20">
        <v>0</v>
      </c>
      <c r="O37" s="20">
        <v>0</v>
      </c>
      <c r="P37" s="20">
        <v>0</v>
      </c>
      <c r="Q37" s="20">
        <v>0</v>
      </c>
      <c r="R37" s="39">
        <v>48.648648648648674</v>
      </c>
      <c r="S37" s="20">
        <v>0</v>
      </c>
      <c r="T37" s="20">
        <v>0</v>
      </c>
      <c r="U37" s="20">
        <v>0</v>
      </c>
      <c r="V37" s="20">
        <v>0</v>
      </c>
      <c r="W37" s="39">
        <v>20.945945945945954</v>
      </c>
      <c r="X37" s="39">
        <v>128.71621621621628</v>
      </c>
      <c r="Y37" s="20">
        <v>0</v>
      </c>
      <c r="Z37" s="20">
        <v>0</v>
      </c>
      <c r="AA37" s="20">
        <v>0</v>
      </c>
      <c r="AB37" s="39">
        <v>6.7567567567567606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2" t="s">
        <v>67</v>
      </c>
      <c r="AK37" s="95">
        <v>43466</v>
      </c>
      <c r="AL37" s="24">
        <f t="shared" si="0"/>
        <v>101.62162162162167</v>
      </c>
      <c r="AM37" s="24">
        <f t="shared" si="1"/>
        <v>149.66216216216225</v>
      </c>
      <c r="AN37" s="24">
        <f t="shared" si="2"/>
        <v>48.648648648648674</v>
      </c>
      <c r="AO37" s="181">
        <f>AE37+AF37</f>
        <v>0</v>
      </c>
      <c r="AP37" s="202">
        <v>2019</v>
      </c>
      <c r="AQ37" s="203">
        <f>SUM(AL37:AL39)</f>
        <v>110.82162162162167</v>
      </c>
      <c r="AR37" s="203">
        <f>SUM(AM37:AM39)</f>
        <v>149.66216216216225</v>
      </c>
      <c r="AS37" s="203">
        <f>SUM(AN37:AN39)</f>
        <v>153.74864864864867</v>
      </c>
      <c r="AT37" s="234">
        <f>SUM(AO37:AO39)</f>
        <v>0</v>
      </c>
      <c r="AU37" s="1"/>
      <c r="AV37" s="59">
        <v>2008</v>
      </c>
      <c r="AW37" s="60">
        <v>70.38</v>
      </c>
      <c r="AX37" s="60">
        <v>4.3999999999999995</v>
      </c>
      <c r="AY37" s="60">
        <v>0</v>
      </c>
      <c r="AZ37" s="61">
        <v>0</v>
      </c>
      <c r="BA37" s="62">
        <v>67.099999999999994</v>
      </c>
      <c r="BB37" s="60">
        <v>0</v>
      </c>
      <c r="BC37" s="60">
        <v>0</v>
      </c>
      <c r="BD37" s="61">
        <v>0</v>
      </c>
      <c r="BI37" s="1"/>
      <c r="BJ37" s="1"/>
    </row>
    <row r="38" spans="1:62" x14ac:dyDescent="0.25">
      <c r="A38" s="18">
        <v>43617</v>
      </c>
      <c r="B38" s="19" t="s">
        <v>67</v>
      </c>
      <c r="C38" s="63"/>
      <c r="D38" s="132"/>
      <c r="E38" s="132"/>
      <c r="F38" s="63"/>
      <c r="G38" s="63"/>
      <c r="H38" s="63"/>
      <c r="I38" s="63"/>
      <c r="J38" s="132"/>
      <c r="K38" s="63"/>
      <c r="L38" s="63"/>
      <c r="M38" s="132"/>
      <c r="N38" s="63"/>
      <c r="O38" s="63"/>
      <c r="P38" s="63"/>
      <c r="Q38" s="63"/>
      <c r="R38" s="132"/>
      <c r="S38" s="63"/>
      <c r="T38" s="63"/>
      <c r="U38" s="63"/>
      <c r="V38" s="63"/>
      <c r="W38" s="132"/>
      <c r="X38" s="132"/>
      <c r="Y38" s="63"/>
      <c r="Z38" s="63"/>
      <c r="AA38" s="63"/>
      <c r="AB38" s="132"/>
      <c r="AC38" s="63"/>
      <c r="AD38" s="63"/>
      <c r="AE38" s="63"/>
      <c r="AF38" s="63"/>
      <c r="AG38" s="63"/>
      <c r="AH38" s="63"/>
      <c r="AI38" s="63"/>
      <c r="AJ38" s="47" t="s">
        <v>67</v>
      </c>
      <c r="AK38" s="98">
        <v>43617</v>
      </c>
      <c r="AL38" s="154"/>
      <c r="AM38" s="154"/>
      <c r="AN38" s="154"/>
      <c r="AO38" s="186"/>
      <c r="AP38" s="202"/>
      <c r="AQ38" s="203"/>
      <c r="AR38" s="203"/>
      <c r="AS38" s="203"/>
      <c r="AT38" s="234"/>
      <c r="AU38" s="1"/>
      <c r="AV38" s="68">
        <v>2009</v>
      </c>
      <c r="AW38" s="69">
        <v>486.11999999999995</v>
      </c>
      <c r="AX38" s="69">
        <v>50.269999999999996</v>
      </c>
      <c r="AY38" s="69">
        <v>380.38999999999993</v>
      </c>
      <c r="AZ38" s="70">
        <v>0</v>
      </c>
      <c r="BA38" s="71">
        <v>383.81000000000006</v>
      </c>
      <c r="BB38" s="69">
        <v>0</v>
      </c>
      <c r="BC38" s="69">
        <v>599.06999999999994</v>
      </c>
      <c r="BD38" s="70">
        <v>0</v>
      </c>
      <c r="BI38" s="1"/>
      <c r="BJ38" s="1"/>
    </row>
    <row r="39" spans="1:62" ht="15.75" thickBot="1" x14ac:dyDescent="0.3">
      <c r="A39" s="18">
        <v>43678</v>
      </c>
      <c r="B39" s="19" t="s">
        <v>67</v>
      </c>
      <c r="C39" s="20">
        <v>0</v>
      </c>
      <c r="D39" s="20">
        <v>0</v>
      </c>
      <c r="E39" s="39">
        <v>9.1999999999999993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39">
        <v>105.1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105" t="s">
        <v>67</v>
      </c>
      <c r="AK39" s="96">
        <v>43678</v>
      </c>
      <c r="AL39" s="97">
        <f t="shared" ref="AL39:AL44" si="4">SUM(C39:J39)+L39+M39+S39+T39+AB39+AG39+AH39+AI39</f>
        <v>9.1999999999999993</v>
      </c>
      <c r="AM39" s="97">
        <f t="shared" si="1"/>
        <v>0</v>
      </c>
      <c r="AN39" s="97">
        <f t="shared" si="2"/>
        <v>105.1</v>
      </c>
      <c r="AO39" s="182">
        <f t="shared" ref="AO39:AO45" si="5">AE39+AF39</f>
        <v>0</v>
      </c>
      <c r="AP39" s="201"/>
      <c r="AQ39" s="213"/>
      <c r="AR39" s="213"/>
      <c r="AS39" s="213"/>
      <c r="AT39" s="235"/>
      <c r="AU39" s="1"/>
      <c r="AV39" s="68">
        <v>2010</v>
      </c>
      <c r="AW39" s="69">
        <v>1268.0900000000001</v>
      </c>
      <c r="AX39" s="69">
        <v>3017.49</v>
      </c>
      <c r="AY39" s="69">
        <v>0</v>
      </c>
      <c r="AZ39" s="70">
        <v>1086.9000000000001</v>
      </c>
      <c r="BA39" s="71">
        <v>350.08000000000004</v>
      </c>
      <c r="BB39" s="69">
        <v>934.84</v>
      </c>
      <c r="BC39" s="69">
        <v>0</v>
      </c>
      <c r="BD39" s="70">
        <v>0</v>
      </c>
      <c r="BI39" s="1"/>
      <c r="BJ39" s="1"/>
    </row>
    <row r="40" spans="1:62" x14ac:dyDescent="0.25">
      <c r="A40" s="18">
        <v>44228</v>
      </c>
      <c r="B40" s="19" t="s">
        <v>67</v>
      </c>
      <c r="C40" s="72"/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106"/>
      <c r="O40" s="20">
        <v>0</v>
      </c>
      <c r="P40" s="20">
        <v>0</v>
      </c>
      <c r="Q40" s="20">
        <v>0</v>
      </c>
      <c r="R40" s="39">
        <v>12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72"/>
      <c r="AH40" s="20">
        <v>0</v>
      </c>
      <c r="AI40" s="72"/>
      <c r="AJ40" s="22" t="s">
        <v>67</v>
      </c>
      <c r="AK40" s="107">
        <v>44228</v>
      </c>
      <c r="AL40" s="24">
        <f t="shared" si="4"/>
        <v>0</v>
      </c>
      <c r="AM40" s="24">
        <f t="shared" si="1"/>
        <v>0</v>
      </c>
      <c r="AN40" s="24">
        <f>P40+R40</f>
        <v>12</v>
      </c>
      <c r="AO40" s="181">
        <f t="shared" si="5"/>
        <v>0</v>
      </c>
      <c r="AP40" s="219">
        <v>2021</v>
      </c>
      <c r="AQ40" s="214">
        <f>SUM(AL40:AL44)</f>
        <v>122</v>
      </c>
      <c r="AR40" s="214">
        <f>SUM(AM40:AM44)</f>
        <v>411</v>
      </c>
      <c r="AS40" s="214">
        <f>SUM(AN40:AN44)</f>
        <v>125</v>
      </c>
      <c r="AT40" s="237">
        <f>SUM(AO40:AO44)</f>
        <v>0</v>
      </c>
      <c r="AU40" s="1"/>
      <c r="AV40" s="68">
        <v>2011</v>
      </c>
      <c r="AW40" s="69">
        <v>729.1099999999999</v>
      </c>
      <c r="AX40" s="69">
        <v>33.35</v>
      </c>
      <c r="AY40" s="69">
        <v>0</v>
      </c>
      <c r="AZ40" s="70">
        <v>0</v>
      </c>
      <c r="BA40" s="71">
        <v>219.48</v>
      </c>
      <c r="BB40" s="69">
        <v>92.61</v>
      </c>
      <c r="BC40" s="69">
        <v>0</v>
      </c>
      <c r="BD40" s="70">
        <v>0</v>
      </c>
      <c r="BI40" s="1"/>
      <c r="BJ40" s="1"/>
    </row>
    <row r="41" spans="1:62" x14ac:dyDescent="0.25">
      <c r="A41" s="18">
        <v>44287</v>
      </c>
      <c r="B41" s="19" t="s">
        <v>67</v>
      </c>
      <c r="C41" s="72"/>
      <c r="D41" s="20">
        <v>0</v>
      </c>
      <c r="E41" s="20">
        <v>0</v>
      </c>
      <c r="F41" s="39">
        <v>21</v>
      </c>
      <c r="G41" s="20">
        <v>0</v>
      </c>
      <c r="H41" s="20">
        <v>0</v>
      </c>
      <c r="I41" s="39">
        <v>11</v>
      </c>
      <c r="J41" s="20">
        <v>0</v>
      </c>
      <c r="K41" s="20">
        <v>0</v>
      </c>
      <c r="L41" s="39">
        <v>11</v>
      </c>
      <c r="M41" s="20">
        <v>0</v>
      </c>
      <c r="N41" s="106"/>
      <c r="O41" s="39">
        <v>16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39">
        <v>24</v>
      </c>
      <c r="V41" s="20">
        <v>0</v>
      </c>
      <c r="W41" s="39">
        <v>30</v>
      </c>
      <c r="X41" s="20">
        <v>0</v>
      </c>
      <c r="Y41" s="20">
        <v>0</v>
      </c>
      <c r="Z41" s="72"/>
      <c r="AA41" s="39">
        <v>39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72"/>
      <c r="AH41" s="20">
        <v>0</v>
      </c>
      <c r="AI41" s="72"/>
      <c r="AJ41" s="47" t="s">
        <v>67</v>
      </c>
      <c r="AK41" s="108">
        <v>44287</v>
      </c>
      <c r="AL41" s="37">
        <f t="shared" si="4"/>
        <v>43</v>
      </c>
      <c r="AM41" s="37">
        <f t="shared" si="1"/>
        <v>109</v>
      </c>
      <c r="AN41" s="37">
        <f>P41+R41</f>
        <v>0</v>
      </c>
      <c r="AO41" s="183">
        <f t="shared" si="5"/>
        <v>0</v>
      </c>
      <c r="AP41" s="209"/>
      <c r="AQ41" s="203"/>
      <c r="AR41" s="203"/>
      <c r="AS41" s="203"/>
      <c r="AT41" s="234"/>
      <c r="AU41" s="1"/>
      <c r="AV41" s="68">
        <v>2013</v>
      </c>
      <c r="AW41" s="69">
        <v>8336.1715604693927</v>
      </c>
      <c r="AX41" s="69">
        <v>845.39032883853872</v>
      </c>
      <c r="AY41" s="69">
        <v>799.4115842685336</v>
      </c>
      <c r="AZ41" s="70">
        <v>0</v>
      </c>
      <c r="BA41" s="71">
        <v>6094.8484947414508</v>
      </c>
      <c r="BB41" s="69">
        <v>385.00098968015118</v>
      </c>
      <c r="BC41" s="69">
        <v>626.54909348177421</v>
      </c>
      <c r="BD41" s="70">
        <v>0</v>
      </c>
      <c r="BI41" s="1"/>
      <c r="BJ41" s="1"/>
    </row>
    <row r="42" spans="1:62" x14ac:dyDescent="0.25">
      <c r="A42" s="18">
        <v>44317</v>
      </c>
      <c r="B42" s="19" t="s">
        <v>67</v>
      </c>
      <c r="C42" s="72"/>
      <c r="D42" s="20">
        <v>0</v>
      </c>
      <c r="E42" s="20">
        <v>0</v>
      </c>
      <c r="F42" s="39">
        <v>21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39">
        <v>10</v>
      </c>
      <c r="M42" s="20">
        <v>0</v>
      </c>
      <c r="N42" s="106"/>
      <c r="O42" s="20">
        <v>0</v>
      </c>
      <c r="P42" s="20">
        <v>0</v>
      </c>
      <c r="Q42" s="20">
        <v>0</v>
      </c>
      <c r="R42" s="39">
        <v>113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39">
        <v>219</v>
      </c>
      <c r="Y42" s="20">
        <v>0</v>
      </c>
      <c r="Z42" s="72"/>
      <c r="AA42" s="39">
        <v>83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2"/>
      <c r="AJ42" s="47" t="s">
        <v>67</v>
      </c>
      <c r="AK42" s="108">
        <v>44317</v>
      </c>
      <c r="AL42" s="37">
        <f t="shared" si="4"/>
        <v>31</v>
      </c>
      <c r="AM42" s="37">
        <f t="shared" si="1"/>
        <v>302</v>
      </c>
      <c r="AN42" s="37">
        <f>P42+R42</f>
        <v>113</v>
      </c>
      <c r="AO42" s="183">
        <f t="shared" si="5"/>
        <v>0</v>
      </c>
      <c r="AP42" s="209"/>
      <c r="AQ42" s="203"/>
      <c r="AR42" s="203"/>
      <c r="AS42" s="203"/>
      <c r="AT42" s="234"/>
      <c r="AU42" s="1"/>
      <c r="AV42" s="68">
        <v>2014</v>
      </c>
      <c r="AW42" s="69">
        <v>95.272616085848796</v>
      </c>
      <c r="AX42" s="69">
        <v>84.993782520345604</v>
      </c>
      <c r="AY42" s="69">
        <v>266.60792775008554</v>
      </c>
      <c r="AZ42" s="70">
        <v>23.700487206596975</v>
      </c>
      <c r="BA42" s="71">
        <v>28.751700896326867</v>
      </c>
      <c r="BB42" s="69">
        <v>261.68044203612112</v>
      </c>
      <c r="BC42" s="69">
        <v>238.04389212900199</v>
      </c>
      <c r="BD42" s="70">
        <v>21.543350060260675</v>
      </c>
      <c r="BI42" s="1"/>
      <c r="BJ42" s="1"/>
    </row>
    <row r="43" spans="1:62" x14ac:dyDescent="0.25">
      <c r="A43" s="18">
        <v>44378</v>
      </c>
      <c r="B43" s="19" t="s">
        <v>67</v>
      </c>
      <c r="C43" s="72"/>
      <c r="D43" s="20">
        <v>0</v>
      </c>
      <c r="E43" s="39">
        <v>15.7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106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72"/>
      <c r="Z43" s="72"/>
      <c r="AA43" s="20">
        <v>0</v>
      </c>
      <c r="AB43" s="39">
        <v>16.7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20">
        <v>0</v>
      </c>
      <c r="AI43" s="72"/>
      <c r="AJ43" s="47" t="s">
        <v>67</v>
      </c>
      <c r="AK43" s="108">
        <v>44378</v>
      </c>
      <c r="AL43" s="37">
        <f t="shared" si="4"/>
        <v>32.4</v>
      </c>
      <c r="AM43" s="37">
        <f t="shared" si="1"/>
        <v>0</v>
      </c>
      <c r="AN43" s="37">
        <f>N43+P43+R43</f>
        <v>0</v>
      </c>
      <c r="AO43" s="183">
        <f t="shared" si="5"/>
        <v>0</v>
      </c>
      <c r="AP43" s="209"/>
      <c r="AQ43" s="203"/>
      <c r="AR43" s="203"/>
      <c r="AS43" s="203"/>
      <c r="AT43" s="234"/>
      <c r="AU43" s="1"/>
      <c r="AV43" s="68">
        <v>2015</v>
      </c>
      <c r="AW43" s="69">
        <v>1356.5625730745949</v>
      </c>
      <c r="AX43" s="69">
        <v>121.46500000000002</v>
      </c>
      <c r="AY43" s="69">
        <v>435.53273942064402</v>
      </c>
      <c r="AZ43" s="70">
        <v>397.82800000000003</v>
      </c>
      <c r="BA43" s="71">
        <v>1502.2759693430653</v>
      </c>
      <c r="BB43" s="69">
        <v>159.79829838029127</v>
      </c>
      <c r="BC43" s="69">
        <v>238.49735863247867</v>
      </c>
      <c r="BD43" s="70">
        <v>178.58770000000001</v>
      </c>
      <c r="BI43" s="1"/>
      <c r="BJ43" s="1"/>
    </row>
    <row r="44" spans="1:62" ht="15.75" thickBot="1" x14ac:dyDescent="0.3">
      <c r="A44" s="18">
        <v>44470</v>
      </c>
      <c r="B44" s="19" t="s">
        <v>67</v>
      </c>
      <c r="C44" s="72"/>
      <c r="D44" s="20">
        <v>0</v>
      </c>
      <c r="E44" s="39">
        <v>15.6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106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72"/>
      <c r="Z44" s="72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72"/>
      <c r="AH44" s="20">
        <v>0</v>
      </c>
      <c r="AI44" s="72"/>
      <c r="AJ44" s="49" t="s">
        <v>67</v>
      </c>
      <c r="AK44" s="156">
        <v>44470</v>
      </c>
      <c r="AL44" s="33">
        <f t="shared" si="4"/>
        <v>15.6</v>
      </c>
      <c r="AM44" s="33">
        <f t="shared" si="1"/>
        <v>0</v>
      </c>
      <c r="AN44" s="33">
        <f>N44+P44+R44</f>
        <v>0</v>
      </c>
      <c r="AO44" s="182">
        <f t="shared" si="5"/>
        <v>0</v>
      </c>
      <c r="AP44" s="220"/>
      <c r="AQ44" s="213"/>
      <c r="AR44" s="213"/>
      <c r="AS44" s="213"/>
      <c r="AT44" s="235"/>
      <c r="AU44" s="1"/>
      <c r="AV44" s="68">
        <v>2016</v>
      </c>
      <c r="AW44" s="69">
        <v>533.58530601782934</v>
      </c>
      <c r="AX44" s="69">
        <v>3345.6685082199156</v>
      </c>
      <c r="AY44" s="69">
        <v>663.18194292950966</v>
      </c>
      <c r="AZ44" s="70">
        <v>51.669237877639802</v>
      </c>
      <c r="BA44" s="71">
        <v>571.54499516823716</v>
      </c>
      <c r="BB44" s="69">
        <v>1907.3320161151673</v>
      </c>
      <c r="BC44" s="69">
        <v>348.48195453107257</v>
      </c>
      <c r="BD44" s="70">
        <v>39.741552277682402</v>
      </c>
      <c r="BI44" s="1"/>
      <c r="BJ44" s="1"/>
    </row>
    <row r="45" spans="1:62" x14ac:dyDescent="0.25">
      <c r="A45" s="18">
        <v>44562</v>
      </c>
      <c r="B45" s="19" t="s">
        <v>67</v>
      </c>
      <c r="C45" s="72"/>
      <c r="D45" s="39">
        <v>10.6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106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72"/>
      <c r="Z45" s="72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72"/>
      <c r="AH45" s="20">
        <v>0</v>
      </c>
      <c r="AI45" s="72"/>
      <c r="AJ45" s="35" t="s">
        <v>67</v>
      </c>
      <c r="AK45" s="187">
        <v>44562</v>
      </c>
      <c r="AL45" s="99">
        <f t="shared" ref="AL45" si="6">SUM(C45:J45)+L45+M45+S45+T45+AB45+AG45+AH45+AI45</f>
        <v>10.6</v>
      </c>
      <c r="AM45" s="158">
        <f t="shared" si="1"/>
        <v>0</v>
      </c>
      <c r="AN45" s="158">
        <f>N45+P45+R45</f>
        <v>0</v>
      </c>
      <c r="AO45" s="188">
        <f t="shared" si="5"/>
        <v>0</v>
      </c>
      <c r="AP45" s="219">
        <v>2022</v>
      </c>
      <c r="AQ45" s="214">
        <f>SUM(AL45:AL49)</f>
        <v>10.6</v>
      </c>
      <c r="AR45" s="214">
        <f>SUM(AM45:AM49)</f>
        <v>0</v>
      </c>
      <c r="AS45" s="214">
        <f>SUM(AN45:AN49)</f>
        <v>0</v>
      </c>
      <c r="AT45" s="237">
        <f>SUM(AO45:AO49)</f>
        <v>0</v>
      </c>
      <c r="AU45" s="1"/>
      <c r="AV45" s="68">
        <v>2017</v>
      </c>
      <c r="AW45" s="69">
        <v>547.20000000000005</v>
      </c>
      <c r="AX45" s="69">
        <v>2662.4</v>
      </c>
      <c r="AY45" s="69">
        <v>2313.2000000000003</v>
      </c>
      <c r="AZ45" s="70">
        <v>39.1</v>
      </c>
      <c r="BA45" s="71">
        <v>426.49999999999994</v>
      </c>
      <c r="BB45" s="69">
        <v>1103.4000000000001</v>
      </c>
      <c r="BC45" s="69">
        <v>1570.3999999999999</v>
      </c>
      <c r="BD45" s="70">
        <v>8.8999999999999986</v>
      </c>
      <c r="BI45" s="1"/>
      <c r="BJ45" s="1"/>
    </row>
    <row r="46" spans="1:62" x14ac:dyDescent="0.25">
      <c r="A46" s="119"/>
      <c r="B46" s="1"/>
      <c r="C46" s="27"/>
      <c r="D46" s="27"/>
      <c r="E46" s="94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94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110"/>
      <c r="AK46" s="110"/>
      <c r="AL46" s="111"/>
      <c r="AM46" s="111"/>
      <c r="AN46" s="111"/>
      <c r="AO46" s="189"/>
      <c r="AP46" s="209"/>
      <c r="AQ46" s="203"/>
      <c r="AR46" s="203"/>
      <c r="AS46" s="203"/>
      <c r="AT46" s="234"/>
      <c r="AU46" s="1"/>
      <c r="AV46" s="68">
        <v>2018</v>
      </c>
      <c r="AW46" s="69">
        <v>2838.4</v>
      </c>
      <c r="AX46" s="69">
        <v>173.4</v>
      </c>
      <c r="AY46" s="69">
        <v>1689</v>
      </c>
      <c r="AZ46" s="70">
        <v>0</v>
      </c>
      <c r="BA46" s="71">
        <v>1732.8000000000002</v>
      </c>
      <c r="BB46" s="69">
        <v>403.29999999999995</v>
      </c>
      <c r="BC46" s="69">
        <v>939.19999999999993</v>
      </c>
      <c r="BD46" s="70">
        <v>8</v>
      </c>
      <c r="BI46" s="1"/>
      <c r="BJ46" s="1"/>
    </row>
    <row r="47" spans="1:62" x14ac:dyDescent="0.25">
      <c r="A47" s="119"/>
      <c r="B47" s="1"/>
      <c r="C47" s="27"/>
      <c r="D47" s="27"/>
      <c r="E47" s="94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94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110"/>
      <c r="AK47" s="110"/>
      <c r="AL47" s="111"/>
      <c r="AM47" s="111"/>
      <c r="AN47" s="111"/>
      <c r="AO47" s="189"/>
      <c r="AP47" s="209"/>
      <c r="AQ47" s="203"/>
      <c r="AR47" s="203"/>
      <c r="AS47" s="203"/>
      <c r="AT47" s="234"/>
      <c r="AU47" s="1"/>
      <c r="AV47" s="68">
        <v>2019</v>
      </c>
      <c r="AW47" s="69">
        <v>684.93337482682864</v>
      </c>
      <c r="AX47" s="69">
        <v>0</v>
      </c>
      <c r="AY47" s="69">
        <v>915.2127884153191</v>
      </c>
      <c r="AZ47" s="70">
        <v>0</v>
      </c>
      <c r="BA47" s="71">
        <v>481.55599041829851</v>
      </c>
      <c r="BB47" s="69">
        <v>149.66216216216225</v>
      </c>
      <c r="BC47" s="69">
        <v>762.9076002112879</v>
      </c>
      <c r="BD47" s="70">
        <v>0</v>
      </c>
      <c r="BI47" s="1"/>
      <c r="BJ47" s="1"/>
    </row>
    <row r="48" spans="1:62" x14ac:dyDescent="0.25">
      <c r="A48" s="119"/>
      <c r="B48" s="1"/>
      <c r="C48" s="27"/>
      <c r="D48" s="27"/>
      <c r="E48" s="94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94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110"/>
      <c r="AK48" s="110"/>
      <c r="AL48" s="111"/>
      <c r="AM48" s="111"/>
      <c r="AN48" s="111"/>
      <c r="AO48" s="189"/>
      <c r="AP48" s="209"/>
      <c r="AQ48" s="203"/>
      <c r="AR48" s="203"/>
      <c r="AS48" s="203"/>
      <c r="AT48" s="234"/>
      <c r="AU48" s="1"/>
      <c r="AV48" s="68">
        <v>2021</v>
      </c>
      <c r="AW48" s="69">
        <v>947.3674610564168</v>
      </c>
      <c r="AX48" s="69">
        <v>1217.7544763306353</v>
      </c>
      <c r="AY48" s="69">
        <v>1026.9464144499425</v>
      </c>
      <c r="AZ48" s="70">
        <v>167.77041942604853</v>
      </c>
      <c r="BA48" s="71">
        <v>493.37355734322762</v>
      </c>
      <c r="BB48" s="69">
        <v>1538.048</v>
      </c>
      <c r="BC48" s="69">
        <v>800.87514227714905</v>
      </c>
      <c r="BD48" s="70">
        <v>11.998799999999999</v>
      </c>
      <c r="BI48" s="1"/>
      <c r="BJ48" s="1"/>
    </row>
    <row r="49" spans="1:62" ht="15.75" thickBot="1" x14ac:dyDescent="0.3">
      <c r="A49" s="119"/>
      <c r="B49" s="1"/>
      <c r="C49" s="27"/>
      <c r="D49" s="27"/>
      <c r="E49" s="94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94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113"/>
      <c r="AK49" s="113"/>
      <c r="AL49" s="114"/>
      <c r="AM49" s="114"/>
      <c r="AN49" s="114"/>
      <c r="AO49" s="190"/>
      <c r="AP49" s="220"/>
      <c r="AQ49" s="213"/>
      <c r="AR49" s="213"/>
      <c r="AS49" s="213"/>
      <c r="AT49" s="235"/>
      <c r="AU49" s="1"/>
      <c r="AV49" s="84">
        <v>2022</v>
      </c>
      <c r="AW49" s="85">
        <v>288.39999999999998</v>
      </c>
      <c r="AX49" s="85">
        <v>0</v>
      </c>
      <c r="AY49" s="85">
        <v>34.799999999999997</v>
      </c>
      <c r="AZ49" s="86">
        <v>41.6</v>
      </c>
      <c r="BA49" s="87">
        <v>113.3</v>
      </c>
      <c r="BB49" s="85">
        <v>0</v>
      </c>
      <c r="BC49" s="85">
        <v>23.2</v>
      </c>
      <c r="BD49" s="86">
        <v>12</v>
      </c>
      <c r="BI49" s="1"/>
      <c r="BJ49" s="1"/>
    </row>
    <row r="50" spans="1:62" ht="15.75" thickBot="1" x14ac:dyDescent="0.3">
      <c r="A50" s="119"/>
      <c r="B50" s="1"/>
      <c r="C50" s="27"/>
      <c r="D50" s="27"/>
      <c r="E50" s="94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94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80" t="s">
        <v>67</v>
      </c>
      <c r="AK50" s="116" t="s">
        <v>48</v>
      </c>
      <c r="AL50" s="117">
        <f>SUM(AL4:AL49)</f>
        <v>2884.1495025366007</v>
      </c>
      <c r="AM50" s="117">
        <f>SUM(AM4:AM49)</f>
        <v>1729.4584037056331</v>
      </c>
      <c r="AN50" s="117">
        <f>SUM(AN4:AN49)</f>
        <v>1778.7939156563943</v>
      </c>
      <c r="AO50" s="117">
        <f>SUM(AO4:AO49)</f>
        <v>38.172010788507038</v>
      </c>
      <c r="AP50" s="12"/>
      <c r="AQ50" s="118"/>
      <c r="AR50" s="118"/>
      <c r="AS50" s="118"/>
      <c r="AT50" s="118"/>
      <c r="AU50" s="1"/>
      <c r="AV50" s="1"/>
      <c r="AW50" s="1"/>
      <c r="AX50" s="1"/>
      <c r="AY50" s="1"/>
      <c r="BI50" s="1"/>
      <c r="BJ50" s="1"/>
    </row>
    <row r="51" spans="1:62" x14ac:dyDescent="0.25">
      <c r="A51" s="91"/>
      <c r="B51" s="218" t="s">
        <v>49</v>
      </c>
      <c r="C51" s="218"/>
      <c r="D51" s="218"/>
      <c r="E51" s="94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94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93"/>
      <c r="AK51" s="93"/>
      <c r="AL51" s="94"/>
      <c r="AM51" s="94"/>
      <c r="AN51" s="94"/>
      <c r="AO51" s="94"/>
      <c r="AP51" s="12"/>
      <c r="AQ51" s="118"/>
      <c r="AR51" s="118"/>
      <c r="AS51" s="118"/>
      <c r="AT51" s="118"/>
      <c r="AU51" s="1"/>
      <c r="AV51" s="1"/>
      <c r="AW51" s="1"/>
      <c r="AX51" s="1"/>
      <c r="AY51" s="1"/>
      <c r="BI51" s="1"/>
      <c r="BJ51" s="1"/>
    </row>
    <row r="52" spans="1:62" x14ac:dyDescent="0.25">
      <c r="A52" s="141"/>
      <c r="B52" s="218" t="s">
        <v>65</v>
      </c>
      <c r="C52" s="218"/>
      <c r="D52" s="21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BI52" s="1"/>
      <c r="BJ52" s="1"/>
    </row>
  </sheetData>
  <mergeCells count="75">
    <mergeCell ref="B52:D52"/>
    <mergeCell ref="AP45:AP49"/>
    <mergeCell ref="AQ45:AQ49"/>
    <mergeCell ref="AR45:AR49"/>
    <mergeCell ref="AS45:AS49"/>
    <mergeCell ref="AS34:AS36"/>
    <mergeCell ref="AT34:AT36"/>
    <mergeCell ref="AT45:AT49"/>
    <mergeCell ref="B51:D51"/>
    <mergeCell ref="AP37:AP39"/>
    <mergeCell ref="AQ37:AQ39"/>
    <mergeCell ref="AR37:AR39"/>
    <mergeCell ref="AS37:AS39"/>
    <mergeCell ref="AT37:AT39"/>
    <mergeCell ref="AP40:AP44"/>
    <mergeCell ref="AQ40:AQ44"/>
    <mergeCell ref="AR40:AR44"/>
    <mergeCell ref="AS40:AS44"/>
    <mergeCell ref="AT40:AT44"/>
    <mergeCell ref="AV34:BD34"/>
    <mergeCell ref="AV35:AZ35"/>
    <mergeCell ref="BA35:BD35"/>
    <mergeCell ref="AP28:AP30"/>
    <mergeCell ref="AQ28:AQ30"/>
    <mergeCell ref="AR28:AR30"/>
    <mergeCell ref="AS28:AS30"/>
    <mergeCell ref="AT28:AT30"/>
    <mergeCell ref="AP31:AP33"/>
    <mergeCell ref="AQ31:AQ33"/>
    <mergeCell ref="AR31:AR33"/>
    <mergeCell ref="AS31:AS33"/>
    <mergeCell ref="AT31:AT33"/>
    <mergeCell ref="AP34:AP36"/>
    <mergeCell ref="AQ34:AQ36"/>
    <mergeCell ref="AR34:AR36"/>
    <mergeCell ref="AP23:AP24"/>
    <mergeCell ref="AQ23:AQ24"/>
    <mergeCell ref="AR23:AR24"/>
    <mergeCell ref="AS23:AS24"/>
    <mergeCell ref="AT23:AT24"/>
    <mergeCell ref="AP25:AP27"/>
    <mergeCell ref="AQ25:AQ27"/>
    <mergeCell ref="AR25:AR27"/>
    <mergeCell ref="AS25:AS27"/>
    <mergeCell ref="AT25:AT27"/>
    <mergeCell ref="AP18:AP20"/>
    <mergeCell ref="AQ18:AQ20"/>
    <mergeCell ref="AR18:AR20"/>
    <mergeCell ref="AS18:AS20"/>
    <mergeCell ref="AT18:AT20"/>
    <mergeCell ref="AP21:AP22"/>
    <mergeCell ref="AQ21:AQ22"/>
    <mergeCell ref="AR21:AR22"/>
    <mergeCell ref="AS21:AS22"/>
    <mergeCell ref="AT21:AT22"/>
    <mergeCell ref="AP6:AP13"/>
    <mergeCell ref="AQ6:AQ13"/>
    <mergeCell ref="AR6:AR13"/>
    <mergeCell ref="AS6:AS13"/>
    <mergeCell ref="AT6:AT13"/>
    <mergeCell ref="AP14:AP17"/>
    <mergeCell ref="AQ14:AQ17"/>
    <mergeCell ref="AR14:AR17"/>
    <mergeCell ref="AS14:AS17"/>
    <mergeCell ref="AT14:AT17"/>
    <mergeCell ref="AV1:AZ1"/>
    <mergeCell ref="AJ2:AJ3"/>
    <mergeCell ref="AK2:AK3"/>
    <mergeCell ref="AP2:AP3"/>
    <mergeCell ref="AV2:AZ2"/>
    <mergeCell ref="AP4:AP5"/>
    <mergeCell ref="AQ4:AQ5"/>
    <mergeCell ref="AR4:AR5"/>
    <mergeCell ref="AS4:AS5"/>
    <mergeCell ref="AT4:AT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4"/>
  <sheetViews>
    <sheetView workbookViewId="0">
      <selection activeCell="D16" sqref="D16"/>
    </sheetView>
  </sheetViews>
  <sheetFormatPr baseColWidth="10" defaultColWidth="11.42578125" defaultRowHeight="15" x14ac:dyDescent="0.25"/>
  <cols>
    <col min="39" max="39" width="7.5703125" bestFit="1" customWidth="1"/>
    <col min="40" max="40" width="11.5703125" bestFit="1" customWidth="1"/>
    <col min="41" max="41" width="11" bestFit="1" customWidth="1"/>
    <col min="42" max="42" width="12.5703125" bestFit="1" customWidth="1"/>
    <col min="47" max="47" width="12.7109375" customWidth="1"/>
    <col min="53" max="53" width="12.42578125" customWidth="1"/>
    <col min="57" max="57" width="12.5703125" customWidth="1"/>
  </cols>
  <sheetData>
    <row r="1" spans="1:75" ht="15.75" thickBot="1" x14ac:dyDescent="0.3">
      <c r="A1" s="196" t="s">
        <v>0</v>
      </c>
      <c r="B1" s="196"/>
      <c r="C1" s="19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96" t="s">
        <v>0</v>
      </c>
      <c r="AL1" s="196"/>
      <c r="AM1" s="196"/>
      <c r="AN1" s="1"/>
      <c r="AO1" s="1"/>
      <c r="AP1" s="1"/>
      <c r="AQ1" s="1"/>
      <c r="AR1" s="1"/>
      <c r="AS1" s="1"/>
      <c r="AT1" s="1"/>
      <c r="AU1" s="1"/>
      <c r="AV1" s="1"/>
      <c r="AW1" s="197" t="s">
        <v>1</v>
      </c>
      <c r="AX1" s="198"/>
      <c r="AY1" s="198"/>
      <c r="AZ1" s="198"/>
      <c r="BA1" s="199"/>
      <c r="BC1" s="2"/>
      <c r="BD1" s="2"/>
      <c r="BE1" s="2"/>
      <c r="BF1" s="2"/>
      <c r="BG1" s="2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200" t="s">
        <v>2</v>
      </c>
      <c r="AL2" s="200" t="s">
        <v>3</v>
      </c>
      <c r="AM2" s="3" t="s">
        <v>4</v>
      </c>
      <c r="AN2" s="3" t="s">
        <v>5</v>
      </c>
      <c r="AO2" s="3" t="s">
        <v>6</v>
      </c>
      <c r="AP2" s="3" t="s">
        <v>7</v>
      </c>
      <c r="AQ2" s="200" t="s">
        <v>3</v>
      </c>
      <c r="AR2" s="4" t="s">
        <v>4</v>
      </c>
      <c r="AS2" s="4" t="s">
        <v>5</v>
      </c>
      <c r="AT2" s="4" t="s">
        <v>6</v>
      </c>
      <c r="AU2" s="4" t="s">
        <v>7</v>
      </c>
      <c r="AV2" s="1"/>
      <c r="AW2" s="197" t="s">
        <v>8</v>
      </c>
      <c r="AX2" s="198"/>
      <c r="AY2" s="198"/>
      <c r="AZ2" s="198"/>
      <c r="BA2" s="199"/>
      <c r="BC2" s="2"/>
      <c r="BD2" s="2"/>
      <c r="BE2" s="2"/>
      <c r="BF2" s="2"/>
      <c r="BG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1:75" ht="15.75" thickBot="1" x14ac:dyDescent="0.3">
      <c r="A3" s="5" t="s">
        <v>3</v>
      </c>
      <c r="B3" s="5" t="s">
        <v>2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  <c r="Q3" s="5" t="s">
        <v>23</v>
      </c>
      <c r="R3" s="5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37</v>
      </c>
      <c r="AF3" s="5" t="s">
        <v>38</v>
      </c>
      <c r="AG3" s="5" t="s">
        <v>39</v>
      </c>
      <c r="AH3" s="5" t="s">
        <v>40</v>
      </c>
      <c r="AI3" s="6" t="s">
        <v>41</v>
      </c>
      <c r="AJ3" s="7"/>
      <c r="AK3" s="201"/>
      <c r="AL3" s="201"/>
      <c r="AM3" s="8" t="s">
        <v>42</v>
      </c>
      <c r="AN3" s="9" t="s">
        <v>42</v>
      </c>
      <c r="AO3" s="9" t="s">
        <v>42</v>
      </c>
      <c r="AP3" s="9" t="s">
        <v>42</v>
      </c>
      <c r="AQ3" s="201"/>
      <c r="AR3" s="10" t="s">
        <v>42</v>
      </c>
      <c r="AS3" s="10" t="s">
        <v>42</v>
      </c>
      <c r="AT3" s="10" t="s">
        <v>42</v>
      </c>
      <c r="AU3" s="10" t="s">
        <v>42</v>
      </c>
      <c r="AV3" s="1"/>
      <c r="AW3" s="11" t="s">
        <v>43</v>
      </c>
      <c r="AX3" s="12" t="s">
        <v>4</v>
      </c>
      <c r="AY3" s="12" t="s">
        <v>44</v>
      </c>
      <c r="AZ3" s="12" t="s">
        <v>45</v>
      </c>
      <c r="BA3" s="13" t="s">
        <v>7</v>
      </c>
      <c r="BC3" s="14"/>
      <c r="BD3" s="14"/>
      <c r="BE3" s="14"/>
      <c r="BF3" s="14"/>
      <c r="BG3" s="14"/>
      <c r="BJ3" s="15"/>
      <c r="BK3" s="16"/>
      <c r="BL3" s="16"/>
      <c r="BM3" s="16"/>
      <c r="BN3" s="17"/>
      <c r="BO3" s="16"/>
      <c r="BP3" s="17"/>
      <c r="BQ3" s="17"/>
      <c r="BR3" s="16"/>
      <c r="BS3" s="16"/>
      <c r="BT3" s="16"/>
      <c r="BU3" s="17"/>
      <c r="BV3" s="16"/>
      <c r="BW3" s="16"/>
    </row>
    <row r="4" spans="1:75" x14ac:dyDescent="0.25">
      <c r="A4" s="18">
        <v>39753</v>
      </c>
      <c r="B4" s="19" t="s">
        <v>8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  <c r="AF4" s="20">
        <v>0</v>
      </c>
      <c r="AG4" s="20">
        <v>0</v>
      </c>
      <c r="AH4" s="20">
        <v>0</v>
      </c>
      <c r="AI4" s="20">
        <v>0</v>
      </c>
      <c r="AJ4" s="21"/>
      <c r="AK4" s="22" t="s">
        <v>8</v>
      </c>
      <c r="AL4" s="23">
        <v>39753</v>
      </c>
      <c r="AM4" s="24">
        <f>SUM(C4:J4)+L4+M4+S4+T4+AB4+AG4+AH4+AI4</f>
        <v>0</v>
      </c>
      <c r="AN4" s="25">
        <f t="shared" ref="AN4:AN37" si="0">K4+O4+Q4+U4+V4+W4+X4+Y4+Z4+AA4+AC4+AD4</f>
        <v>0</v>
      </c>
      <c r="AO4" s="24">
        <f t="shared" ref="AO4:AO37" si="1">N4+P4+R4</f>
        <v>0</v>
      </c>
      <c r="AP4" s="24">
        <f t="shared" ref="AP4:AP36" si="2">AE4+AF4</f>
        <v>0</v>
      </c>
      <c r="AQ4" s="207">
        <v>2008</v>
      </c>
      <c r="AR4" s="206">
        <f>SUM(AM4:AM5)</f>
        <v>0</v>
      </c>
      <c r="AS4" s="206">
        <f>SUM(AN4:AN5)</f>
        <v>0</v>
      </c>
      <c r="AT4" s="206">
        <f>SUM(AO4:AO5)</f>
        <v>0</v>
      </c>
      <c r="AU4" s="206">
        <f>SUM(AP4:AP5)</f>
        <v>0</v>
      </c>
      <c r="AV4" s="1"/>
      <c r="AW4" s="26">
        <v>2008</v>
      </c>
      <c r="AX4" s="27">
        <f>VALUE(AR4)</f>
        <v>0</v>
      </c>
      <c r="AY4" s="27">
        <f>VALUE(AS4)</f>
        <v>0</v>
      </c>
      <c r="AZ4" s="27">
        <f>VALUE(AT4)</f>
        <v>0</v>
      </c>
      <c r="BA4" s="28">
        <f>VALUE(AU4)</f>
        <v>0</v>
      </c>
      <c r="BC4" s="15"/>
      <c r="BD4" s="29"/>
      <c r="BE4" s="29"/>
      <c r="BF4" s="29"/>
      <c r="BG4" s="29"/>
      <c r="BJ4" s="30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</row>
    <row r="5" spans="1:75" ht="15.75" thickBot="1" x14ac:dyDescent="0.3">
      <c r="A5" s="18">
        <v>39783</v>
      </c>
      <c r="B5" s="19" t="s">
        <v>8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27"/>
      <c r="AK5" s="31" t="s">
        <v>8</v>
      </c>
      <c r="AL5" s="32">
        <v>39783</v>
      </c>
      <c r="AM5" s="33">
        <f>SUM(C5:J5)+L5+M5+S5+T5+AB5+AG5+AH5+AI5</f>
        <v>0</v>
      </c>
      <c r="AN5" s="34">
        <f t="shared" si="0"/>
        <v>0</v>
      </c>
      <c r="AO5" s="33">
        <f t="shared" si="1"/>
        <v>0</v>
      </c>
      <c r="AP5" s="33">
        <f t="shared" si="2"/>
        <v>0</v>
      </c>
      <c r="AQ5" s="202"/>
      <c r="AR5" s="203"/>
      <c r="AS5" s="203"/>
      <c r="AT5" s="203"/>
      <c r="AU5" s="203"/>
      <c r="AV5" s="1"/>
      <c r="AW5" s="26">
        <v>2009</v>
      </c>
      <c r="AX5" s="27">
        <f>VALUE(AR6)</f>
        <v>41.14</v>
      </c>
      <c r="AY5" s="27">
        <f>VALUE(AS6)</f>
        <v>0</v>
      </c>
      <c r="AZ5" s="27">
        <f>VALUE(AT6)</f>
        <v>64.289999999999992</v>
      </c>
      <c r="BA5" s="28">
        <f>VALUE(AU6)</f>
        <v>0</v>
      </c>
      <c r="BC5" s="15"/>
      <c r="BD5" s="29"/>
      <c r="BE5" s="29"/>
      <c r="BF5" s="29"/>
      <c r="BG5" s="29"/>
      <c r="BJ5" s="14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</row>
    <row r="6" spans="1:75" x14ac:dyDescent="0.25">
      <c r="A6" s="18">
        <v>39814</v>
      </c>
      <c r="B6" s="19" t="s">
        <v>8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1"/>
      <c r="AK6" s="22" t="s">
        <v>8</v>
      </c>
      <c r="AL6" s="23">
        <v>39814</v>
      </c>
      <c r="AM6" s="24">
        <f t="shared" ref="AM6:AM45" si="3">SUM(C6:J6)+L6+M6+S6+T6+AB6+AG6+AH6+AI6</f>
        <v>0</v>
      </c>
      <c r="AN6" s="25">
        <f t="shared" si="0"/>
        <v>0</v>
      </c>
      <c r="AO6" s="24">
        <f t="shared" si="1"/>
        <v>0</v>
      </c>
      <c r="AP6" s="24">
        <f t="shared" si="2"/>
        <v>0</v>
      </c>
      <c r="AQ6" s="202">
        <v>2009</v>
      </c>
      <c r="AR6" s="203">
        <f>SUM(AM6:AM13)</f>
        <v>41.14</v>
      </c>
      <c r="AS6" s="203">
        <f>SUM(AN6:AN13)</f>
        <v>0</v>
      </c>
      <c r="AT6" s="204">
        <f>SUM(AO6:AO13)</f>
        <v>64.289999999999992</v>
      </c>
      <c r="AU6" s="204">
        <f>SUM(AP6:AP13)</f>
        <v>0</v>
      </c>
      <c r="AV6" s="1"/>
      <c r="AW6" s="26">
        <v>2010</v>
      </c>
      <c r="AX6" s="27">
        <f>VALUE(AR14)</f>
        <v>272.97999999999996</v>
      </c>
      <c r="AY6" s="27">
        <f>VALUE(AS14)</f>
        <v>2181.23</v>
      </c>
      <c r="AZ6" s="27">
        <f>VALUE(AT14)</f>
        <v>0</v>
      </c>
      <c r="BA6" s="28">
        <f>VALUE(AU14)</f>
        <v>0</v>
      </c>
      <c r="BC6" s="15"/>
      <c r="BD6" s="29"/>
      <c r="BE6" s="29"/>
      <c r="BF6" s="29"/>
      <c r="BG6" s="29"/>
      <c r="BJ6" s="30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</row>
    <row r="7" spans="1:75" x14ac:dyDescent="0.25">
      <c r="A7" s="18">
        <v>39845</v>
      </c>
      <c r="B7" s="19" t="s">
        <v>8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1"/>
      <c r="AK7" s="35" t="s">
        <v>8</v>
      </c>
      <c r="AL7" s="36">
        <v>39845</v>
      </c>
      <c r="AM7" s="37">
        <f t="shared" si="3"/>
        <v>0</v>
      </c>
      <c r="AN7" s="38">
        <f t="shared" si="0"/>
        <v>0</v>
      </c>
      <c r="AO7" s="37">
        <f t="shared" si="1"/>
        <v>0</v>
      </c>
      <c r="AP7" s="37">
        <f t="shared" si="2"/>
        <v>0</v>
      </c>
      <c r="AQ7" s="202"/>
      <c r="AR7" s="203"/>
      <c r="AS7" s="203"/>
      <c r="AT7" s="205"/>
      <c r="AU7" s="205"/>
      <c r="AV7" s="1"/>
      <c r="AW7" s="26">
        <v>2011</v>
      </c>
      <c r="AX7" s="27">
        <f>VALUE(AR18)</f>
        <v>47.17</v>
      </c>
      <c r="AY7" s="27">
        <f>VALUE(AS18)</f>
        <v>0</v>
      </c>
      <c r="AZ7" s="27">
        <f>VALUE(AT18)</f>
        <v>0</v>
      </c>
      <c r="BA7" s="28">
        <f>VALUE(AU18)</f>
        <v>0</v>
      </c>
      <c r="BC7" s="15"/>
      <c r="BD7" s="29"/>
      <c r="BE7" s="29"/>
      <c r="BF7" s="29"/>
      <c r="BG7" s="29"/>
      <c r="BJ7" s="30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</row>
    <row r="8" spans="1:75" x14ac:dyDescent="0.25">
      <c r="A8" s="18">
        <v>39873</v>
      </c>
      <c r="B8" s="19" t="s">
        <v>8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5">
        <v>2.77</v>
      </c>
      <c r="K8" s="20">
        <v>0</v>
      </c>
      <c r="L8" s="5">
        <v>2.34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21"/>
      <c r="AK8" s="35" t="s">
        <v>8</v>
      </c>
      <c r="AL8" s="36">
        <v>39873</v>
      </c>
      <c r="AM8" s="37">
        <f t="shared" si="3"/>
        <v>5.1099999999999994</v>
      </c>
      <c r="AN8" s="38">
        <f t="shared" si="0"/>
        <v>0</v>
      </c>
      <c r="AO8" s="37">
        <f t="shared" si="1"/>
        <v>0</v>
      </c>
      <c r="AP8" s="37">
        <f t="shared" si="2"/>
        <v>0</v>
      </c>
      <c r="AQ8" s="202"/>
      <c r="AR8" s="203"/>
      <c r="AS8" s="203"/>
      <c r="AT8" s="205"/>
      <c r="AU8" s="205"/>
      <c r="AV8" s="1"/>
      <c r="AW8" s="26">
        <v>2013</v>
      </c>
      <c r="AX8" s="27">
        <f>VALUE(AR21)</f>
        <v>1258.9746603362969</v>
      </c>
      <c r="AY8" s="27">
        <f>VALUE(AS21)</f>
        <v>88.120850057143485</v>
      </c>
      <c r="AZ8" s="27">
        <f>VALUE(AT21)</f>
        <v>82.103770910043323</v>
      </c>
      <c r="BA8" s="28">
        <f>VALUE(AU21)</f>
        <v>0</v>
      </c>
      <c r="BC8" s="15"/>
      <c r="BD8" s="29"/>
      <c r="BE8" s="29"/>
      <c r="BF8" s="29"/>
      <c r="BG8" s="29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75" x14ac:dyDescent="0.25">
      <c r="A9" s="18">
        <v>39934</v>
      </c>
      <c r="B9" s="19" t="s">
        <v>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1"/>
      <c r="AK9" s="35" t="s">
        <v>8</v>
      </c>
      <c r="AL9" s="36">
        <v>39934</v>
      </c>
      <c r="AM9" s="37">
        <f t="shared" si="3"/>
        <v>0</v>
      </c>
      <c r="AN9" s="38">
        <f t="shared" si="0"/>
        <v>0</v>
      </c>
      <c r="AO9" s="37">
        <f t="shared" si="1"/>
        <v>0</v>
      </c>
      <c r="AP9" s="37">
        <f t="shared" si="2"/>
        <v>0</v>
      </c>
      <c r="AQ9" s="202"/>
      <c r="AR9" s="203"/>
      <c r="AS9" s="203"/>
      <c r="AT9" s="205"/>
      <c r="AU9" s="205"/>
      <c r="AV9" s="1"/>
      <c r="AW9" s="26">
        <v>2014</v>
      </c>
      <c r="AX9" s="27">
        <f>VALUE(AR23)</f>
        <v>3.2742446393762208</v>
      </c>
      <c r="AY9" s="27">
        <f>VALUE(AS23)</f>
        <v>0</v>
      </c>
      <c r="AZ9" s="27">
        <f>VALUE(AT23)</f>
        <v>48.456146027653759</v>
      </c>
      <c r="BA9" s="28">
        <f>VALUE(AU23)</f>
        <v>6.2210648148148175</v>
      </c>
      <c r="BC9" s="15"/>
      <c r="BD9" s="29"/>
      <c r="BE9" s="29"/>
      <c r="BF9" s="29"/>
      <c r="BG9" s="29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</row>
    <row r="10" spans="1:75" x14ac:dyDescent="0.25">
      <c r="A10" s="18">
        <v>39995</v>
      </c>
      <c r="B10" s="19" t="s">
        <v>8</v>
      </c>
      <c r="C10" s="20">
        <v>0</v>
      </c>
      <c r="D10" s="20">
        <v>0</v>
      </c>
      <c r="E10" s="5">
        <v>2.11</v>
      </c>
      <c r="F10" s="20">
        <v>0</v>
      </c>
      <c r="G10" s="20">
        <v>0</v>
      </c>
      <c r="H10" s="5">
        <v>0.98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5">
        <v>29.15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21"/>
      <c r="AK10" s="35" t="s">
        <v>8</v>
      </c>
      <c r="AL10" s="36">
        <v>39995</v>
      </c>
      <c r="AM10" s="37">
        <f t="shared" si="3"/>
        <v>3.09</v>
      </c>
      <c r="AN10" s="38">
        <f t="shared" si="0"/>
        <v>0</v>
      </c>
      <c r="AO10" s="37">
        <f t="shared" si="1"/>
        <v>29.15</v>
      </c>
      <c r="AP10" s="37">
        <f t="shared" si="2"/>
        <v>0</v>
      </c>
      <c r="AQ10" s="202"/>
      <c r="AR10" s="203"/>
      <c r="AS10" s="203"/>
      <c r="AT10" s="205"/>
      <c r="AU10" s="205"/>
      <c r="AV10" s="1"/>
      <c r="AW10" s="26">
        <v>2015</v>
      </c>
      <c r="AX10" s="27">
        <f>VALUE(AR25)</f>
        <v>285.54748106609992</v>
      </c>
      <c r="AY10" s="27">
        <f>VALUE(AS25)</f>
        <v>43.800000000000004</v>
      </c>
      <c r="AZ10" s="27">
        <f>VALUE(AT25)</f>
        <v>149.46730000000002</v>
      </c>
      <c r="BA10" s="28">
        <f>VALUE(AU25)</f>
        <v>126.4</v>
      </c>
      <c r="BC10" s="15"/>
      <c r="BD10" s="29"/>
      <c r="BE10" s="29"/>
      <c r="BF10" s="29"/>
      <c r="BG10" s="29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75" x14ac:dyDescent="0.25">
      <c r="A11" s="18">
        <v>40026</v>
      </c>
      <c r="B11" s="19" t="s">
        <v>8</v>
      </c>
      <c r="C11" s="5">
        <v>28.19</v>
      </c>
      <c r="D11" s="5">
        <v>4.75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5">
        <v>35.14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1"/>
      <c r="AK11" s="35" t="s">
        <v>8</v>
      </c>
      <c r="AL11" s="36">
        <v>40026</v>
      </c>
      <c r="AM11" s="37">
        <f t="shared" si="3"/>
        <v>32.94</v>
      </c>
      <c r="AN11" s="38">
        <f t="shared" si="0"/>
        <v>0</v>
      </c>
      <c r="AO11" s="37">
        <f t="shared" si="1"/>
        <v>35.14</v>
      </c>
      <c r="AP11" s="37">
        <f t="shared" si="2"/>
        <v>0</v>
      </c>
      <c r="AQ11" s="202"/>
      <c r="AR11" s="203"/>
      <c r="AS11" s="203"/>
      <c r="AT11" s="205"/>
      <c r="AU11" s="205"/>
      <c r="AV11" s="1"/>
      <c r="AW11" s="26">
        <v>2016</v>
      </c>
      <c r="AX11" s="27">
        <f>VALUE(AR28)</f>
        <v>38.696331738436989</v>
      </c>
      <c r="AY11" s="27">
        <f>VALUE(AS28)</f>
        <v>350.27910685805409</v>
      </c>
      <c r="AZ11" s="27">
        <f>VALUE(AT28)</f>
        <v>19</v>
      </c>
      <c r="BA11" s="28">
        <f>VALUE(AU28)</f>
        <v>0</v>
      </c>
      <c r="BC11" s="15"/>
      <c r="BD11" s="29"/>
      <c r="BE11" s="29"/>
      <c r="BF11" s="29"/>
      <c r="BG11" s="29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75" x14ac:dyDescent="0.25">
      <c r="A12" s="18">
        <v>40087</v>
      </c>
      <c r="B12" s="1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1"/>
      <c r="AK12" s="35" t="s">
        <v>8</v>
      </c>
      <c r="AL12" s="36">
        <v>40087</v>
      </c>
      <c r="AM12" s="37">
        <f t="shared" si="3"/>
        <v>0</v>
      </c>
      <c r="AN12" s="38">
        <f t="shared" si="0"/>
        <v>0</v>
      </c>
      <c r="AO12" s="37">
        <f t="shared" si="1"/>
        <v>0</v>
      </c>
      <c r="AP12" s="37">
        <f t="shared" si="2"/>
        <v>0</v>
      </c>
      <c r="AQ12" s="202"/>
      <c r="AR12" s="203"/>
      <c r="AS12" s="203"/>
      <c r="AT12" s="205"/>
      <c r="AU12" s="205"/>
      <c r="AV12" s="1"/>
      <c r="AW12" s="26">
        <v>2017</v>
      </c>
      <c r="AX12" s="27">
        <f>VALUE(AR31)</f>
        <v>79.599999999999994</v>
      </c>
      <c r="AY12" s="27">
        <f>VALUE(AS31)</f>
        <v>394.1</v>
      </c>
      <c r="AZ12" s="27">
        <f>VALUE(AT31)</f>
        <v>659.4</v>
      </c>
      <c r="BA12" s="28">
        <f>VALUE(AU31)</f>
        <v>18.100000000000001</v>
      </c>
      <c r="BC12" s="15"/>
      <c r="BD12" s="29"/>
      <c r="BE12" s="29"/>
      <c r="BF12" s="29"/>
      <c r="BG12" s="29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</row>
    <row r="13" spans="1:75" ht="15.75" thickBot="1" x14ac:dyDescent="0.3">
      <c r="A13" s="18">
        <v>40148</v>
      </c>
      <c r="B13" s="19" t="s">
        <v>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7"/>
      <c r="AK13" s="31" t="s">
        <v>8</v>
      </c>
      <c r="AL13" s="32">
        <v>40148</v>
      </c>
      <c r="AM13" s="33">
        <f t="shared" si="3"/>
        <v>0</v>
      </c>
      <c r="AN13" s="34">
        <f t="shared" si="0"/>
        <v>0</v>
      </c>
      <c r="AO13" s="33">
        <f t="shared" si="1"/>
        <v>0</v>
      </c>
      <c r="AP13" s="33">
        <f t="shared" si="2"/>
        <v>0</v>
      </c>
      <c r="AQ13" s="202"/>
      <c r="AR13" s="203"/>
      <c r="AS13" s="203"/>
      <c r="AT13" s="206"/>
      <c r="AU13" s="206"/>
      <c r="AV13" s="1"/>
      <c r="AW13" s="26">
        <v>2018</v>
      </c>
      <c r="AX13" s="27">
        <f>VALUE(AR34)</f>
        <v>49.3</v>
      </c>
      <c r="AY13" s="27">
        <f>VALUE(AS34)</f>
        <v>27</v>
      </c>
      <c r="AZ13" s="27">
        <f>VALUE(AT34)</f>
        <v>212.5</v>
      </c>
      <c r="BA13" s="28">
        <f>VALUE(AU34)</f>
        <v>0</v>
      </c>
      <c r="BC13" s="15"/>
      <c r="BD13" s="29"/>
      <c r="BE13" s="29"/>
      <c r="BF13" s="29"/>
      <c r="BG13" s="29"/>
      <c r="BJ13" s="2"/>
      <c r="BK13" s="2"/>
      <c r="BL13" s="2"/>
      <c r="BM13" s="2"/>
      <c r="BN13" s="2"/>
      <c r="BO13" s="2"/>
      <c r="BP13" s="2"/>
      <c r="BQ13" s="2"/>
      <c r="BR13" s="2"/>
      <c r="BS13" s="1"/>
      <c r="BT13" s="1"/>
      <c r="BU13" s="1"/>
      <c r="BV13" s="1"/>
      <c r="BW13" s="1"/>
    </row>
    <row r="14" spans="1:75" x14ac:dyDescent="0.25">
      <c r="A14" s="18">
        <v>40210</v>
      </c>
      <c r="B14" s="19" t="s">
        <v>8</v>
      </c>
      <c r="C14" s="39">
        <v>101.65</v>
      </c>
      <c r="D14" s="39">
        <v>2.92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1"/>
      <c r="AK14" s="22" t="s">
        <v>8</v>
      </c>
      <c r="AL14" s="23">
        <v>40210</v>
      </c>
      <c r="AM14" s="24">
        <f t="shared" si="3"/>
        <v>104.57000000000001</v>
      </c>
      <c r="AN14" s="25">
        <f t="shared" si="0"/>
        <v>0</v>
      </c>
      <c r="AO14" s="24">
        <f t="shared" si="1"/>
        <v>0</v>
      </c>
      <c r="AP14" s="24">
        <f t="shared" si="2"/>
        <v>0</v>
      </c>
      <c r="AQ14" s="208">
        <v>2010</v>
      </c>
      <c r="AR14" s="204">
        <f>SUM(AM14:AM17)</f>
        <v>272.97999999999996</v>
      </c>
      <c r="AS14" s="204">
        <f>SUM(AN14:AN17)</f>
        <v>2181.23</v>
      </c>
      <c r="AT14" s="204">
        <f>SUM(AO14:AO17)</f>
        <v>0</v>
      </c>
      <c r="AU14" s="204">
        <f>SUM(AP14:AP17)</f>
        <v>0</v>
      </c>
      <c r="AV14" s="1"/>
      <c r="AW14" s="26">
        <v>2019</v>
      </c>
      <c r="AX14" s="27">
        <f>VALUE(AR37)</f>
        <v>72.971798338806266</v>
      </c>
      <c r="AY14" s="27">
        <f>VALUE(AS37)</f>
        <v>0</v>
      </c>
      <c r="AZ14" s="27">
        <f>VALUE(AT37)</f>
        <v>70.61137724550899</v>
      </c>
      <c r="BA14" s="28">
        <f>VALUE(AU37)</f>
        <v>0</v>
      </c>
      <c r="BC14" s="15"/>
      <c r="BD14" s="29"/>
      <c r="BE14" s="29"/>
      <c r="BF14" s="29"/>
      <c r="BG14" s="29"/>
      <c r="BJ14" s="15"/>
      <c r="BK14" s="40"/>
      <c r="BL14" s="40"/>
      <c r="BM14" s="40"/>
      <c r="BN14" s="40"/>
      <c r="BO14" s="40"/>
      <c r="BP14" s="40"/>
      <c r="BQ14" s="40"/>
      <c r="BR14" s="40"/>
      <c r="BS14" s="1"/>
      <c r="BT14" s="1"/>
      <c r="BU14" s="1"/>
      <c r="BV14" s="1"/>
      <c r="BW14" s="1"/>
    </row>
    <row r="15" spans="1:75" x14ac:dyDescent="0.25">
      <c r="A15" s="18">
        <v>40269</v>
      </c>
      <c r="B15" s="19" t="s">
        <v>8</v>
      </c>
      <c r="C15" s="39">
        <v>148.69</v>
      </c>
      <c r="D15" s="39">
        <v>5.6</v>
      </c>
      <c r="E15" s="39">
        <v>3.39</v>
      </c>
      <c r="F15" s="20">
        <v>0</v>
      </c>
      <c r="G15" s="20">
        <v>0</v>
      </c>
      <c r="H15" s="39">
        <v>1.57</v>
      </c>
      <c r="I15" s="20">
        <v>0</v>
      </c>
      <c r="J15" s="20">
        <v>0</v>
      </c>
      <c r="K15" s="20">
        <v>0</v>
      </c>
      <c r="L15" s="39">
        <v>4.53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1"/>
      <c r="AK15" s="35" t="s">
        <v>8</v>
      </c>
      <c r="AL15" s="36">
        <v>40269</v>
      </c>
      <c r="AM15" s="37">
        <f t="shared" si="3"/>
        <v>163.77999999999997</v>
      </c>
      <c r="AN15" s="38">
        <f t="shared" si="0"/>
        <v>0</v>
      </c>
      <c r="AO15" s="37">
        <f t="shared" si="1"/>
        <v>0</v>
      </c>
      <c r="AP15" s="37">
        <f t="shared" si="2"/>
        <v>0</v>
      </c>
      <c r="AQ15" s="209"/>
      <c r="AR15" s="205"/>
      <c r="AS15" s="205"/>
      <c r="AT15" s="205"/>
      <c r="AU15" s="205"/>
      <c r="AV15" s="1"/>
      <c r="AW15" s="26">
        <v>2021</v>
      </c>
      <c r="AX15" s="27">
        <f>VALUE(AR40)</f>
        <v>153.88900000000001</v>
      </c>
      <c r="AY15" s="27">
        <f>VALUE(AS40)</f>
        <v>106</v>
      </c>
      <c r="AZ15" s="27">
        <f>VALUE(AT40)</f>
        <v>95.9</v>
      </c>
      <c r="BA15" s="28">
        <f>VALUE(AU40)</f>
        <v>0</v>
      </c>
      <c r="BC15" s="15"/>
      <c r="BD15" s="29"/>
      <c r="BE15" s="29"/>
      <c r="BF15" s="29"/>
      <c r="BG15" s="29"/>
      <c r="BJ15" s="15"/>
      <c r="BK15" s="15"/>
      <c r="BL15" s="15"/>
      <c r="BM15" s="15"/>
      <c r="BN15" s="15"/>
      <c r="BO15" s="15"/>
      <c r="BP15" s="15"/>
      <c r="BQ15" s="15"/>
      <c r="BR15" s="15"/>
      <c r="BS15" s="1"/>
      <c r="BT15" s="1"/>
      <c r="BU15" s="1"/>
      <c r="BV15" s="1"/>
      <c r="BW15" s="1"/>
    </row>
    <row r="16" spans="1:75" ht="15.75" thickBot="1" x14ac:dyDescent="0.3">
      <c r="A16" s="18">
        <v>40330</v>
      </c>
      <c r="B16" s="19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1"/>
      <c r="AK16" s="35" t="s">
        <v>8</v>
      </c>
      <c r="AL16" s="36">
        <v>40330</v>
      </c>
      <c r="AM16" s="37">
        <f t="shared" si="3"/>
        <v>0</v>
      </c>
      <c r="AN16" s="38">
        <f t="shared" si="0"/>
        <v>0</v>
      </c>
      <c r="AO16" s="37">
        <f t="shared" si="1"/>
        <v>0</v>
      </c>
      <c r="AP16" s="37">
        <f t="shared" si="2"/>
        <v>0</v>
      </c>
      <c r="AQ16" s="209"/>
      <c r="AR16" s="205"/>
      <c r="AS16" s="205"/>
      <c r="AT16" s="205"/>
      <c r="AU16" s="205"/>
      <c r="AV16" s="1"/>
      <c r="AW16" s="41">
        <v>2022</v>
      </c>
      <c r="AX16" s="42">
        <f>VALUE(AR45)</f>
        <v>23.8</v>
      </c>
      <c r="AY16" s="42">
        <f>VALUE(AS45)</f>
        <v>0</v>
      </c>
      <c r="AZ16" s="42">
        <f>VALUE(AT45)</f>
        <v>0</v>
      </c>
      <c r="BA16" s="43">
        <f>VALUE(AU45)</f>
        <v>10.9</v>
      </c>
      <c r="BJ16" s="15"/>
      <c r="BK16" s="29"/>
      <c r="BL16" s="29"/>
      <c r="BM16" s="29"/>
      <c r="BN16" s="29"/>
      <c r="BO16" s="29"/>
      <c r="BP16" s="29"/>
      <c r="BQ16" s="29"/>
      <c r="BR16" s="29"/>
      <c r="BS16" s="1"/>
      <c r="BT16" s="1"/>
      <c r="BU16" s="1"/>
      <c r="BV16" s="1"/>
      <c r="BW16" s="1"/>
    </row>
    <row r="17" spans="1:75" ht="15.75" thickBot="1" x14ac:dyDescent="0.3">
      <c r="A17" s="18">
        <v>40452</v>
      </c>
      <c r="B17" s="19" t="s">
        <v>8</v>
      </c>
      <c r="C17" s="39">
        <v>1.1299999999999999</v>
      </c>
      <c r="D17" s="39">
        <v>0.13</v>
      </c>
      <c r="E17" s="39">
        <v>3.37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39">
        <v>40.549999999999997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39">
        <v>592.85</v>
      </c>
      <c r="W17" s="39">
        <v>0.53</v>
      </c>
      <c r="X17" s="20">
        <v>0</v>
      </c>
      <c r="Y17" s="20">
        <v>0</v>
      </c>
      <c r="Z17" s="20">
        <v>0</v>
      </c>
      <c r="AA17" s="44">
        <v>1547.3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7"/>
      <c r="AK17" s="31" t="s">
        <v>8</v>
      </c>
      <c r="AL17" s="32">
        <v>40452</v>
      </c>
      <c r="AM17" s="33">
        <f t="shared" si="3"/>
        <v>4.63</v>
      </c>
      <c r="AN17" s="34">
        <f t="shared" si="0"/>
        <v>2181.23</v>
      </c>
      <c r="AO17" s="33">
        <f t="shared" si="1"/>
        <v>0</v>
      </c>
      <c r="AP17" s="33">
        <f t="shared" si="2"/>
        <v>0</v>
      </c>
      <c r="AQ17" s="207"/>
      <c r="AR17" s="206"/>
      <c r="AS17" s="206"/>
      <c r="AT17" s="206"/>
      <c r="AU17" s="206"/>
      <c r="AV17" s="1"/>
      <c r="AW17" s="1"/>
      <c r="AX17" s="1"/>
      <c r="AY17" s="1"/>
      <c r="AZ17" s="1"/>
      <c r="BJ17" s="15"/>
      <c r="BK17" s="29"/>
      <c r="BL17" s="29"/>
      <c r="BM17" s="29"/>
      <c r="BN17" s="29"/>
      <c r="BO17" s="29"/>
      <c r="BP17" s="29"/>
      <c r="BQ17" s="29"/>
      <c r="BR17" s="29"/>
      <c r="BS17" s="1"/>
      <c r="BT17" s="1"/>
      <c r="BU17" s="1"/>
      <c r="BV17" s="1"/>
      <c r="BW17" s="1"/>
    </row>
    <row r="18" spans="1:75" x14ac:dyDescent="0.25">
      <c r="A18" s="18">
        <v>40544</v>
      </c>
      <c r="B18" s="19" t="s">
        <v>8</v>
      </c>
      <c r="C18" s="20">
        <v>0</v>
      </c>
      <c r="D18" s="39">
        <v>41.47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1"/>
      <c r="AK18" s="22" t="s">
        <v>8</v>
      </c>
      <c r="AL18" s="23">
        <v>40544</v>
      </c>
      <c r="AM18" s="24">
        <f t="shared" si="3"/>
        <v>41.47</v>
      </c>
      <c r="AN18" s="25">
        <f t="shared" si="0"/>
        <v>0</v>
      </c>
      <c r="AO18" s="24">
        <f t="shared" si="1"/>
        <v>0</v>
      </c>
      <c r="AP18" s="24">
        <f t="shared" si="2"/>
        <v>0</v>
      </c>
      <c r="AQ18" s="208">
        <v>2011</v>
      </c>
      <c r="AR18" s="204">
        <f>SUM(AM18:AM20)</f>
        <v>47.17</v>
      </c>
      <c r="AS18" s="204">
        <f>SUM(AN18:AN20)</f>
        <v>0</v>
      </c>
      <c r="AT18" s="204">
        <f>SUM(AO18:AO20)</f>
        <v>0</v>
      </c>
      <c r="AU18" s="204">
        <f>SUM(AP18:AP20)</f>
        <v>0</v>
      </c>
      <c r="AV18" s="1"/>
      <c r="AW18" s="1"/>
      <c r="AX18" s="1"/>
      <c r="AY18" s="1"/>
      <c r="AZ18" s="1"/>
      <c r="BJ18" s="15"/>
      <c r="BK18" s="29"/>
      <c r="BL18" s="29"/>
      <c r="BM18" s="29"/>
      <c r="BN18" s="29"/>
      <c r="BO18" s="29"/>
      <c r="BP18" s="29"/>
      <c r="BQ18" s="29"/>
      <c r="BR18" s="29"/>
      <c r="BS18" s="1"/>
      <c r="BT18" s="1"/>
      <c r="BU18" s="1"/>
      <c r="BV18" s="1"/>
      <c r="BW18" s="1"/>
    </row>
    <row r="19" spans="1:75" x14ac:dyDescent="0.25">
      <c r="A19" s="18">
        <v>40634</v>
      </c>
      <c r="B19" s="19" t="s">
        <v>8</v>
      </c>
      <c r="C19" s="20">
        <v>0</v>
      </c>
      <c r="D19" s="39">
        <v>0.74</v>
      </c>
      <c r="E19" s="39">
        <v>4.96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1"/>
      <c r="AK19" s="35" t="s">
        <v>8</v>
      </c>
      <c r="AL19" s="36">
        <v>40634</v>
      </c>
      <c r="AM19" s="37">
        <f t="shared" si="3"/>
        <v>5.7</v>
      </c>
      <c r="AN19" s="38">
        <f t="shared" si="0"/>
        <v>0</v>
      </c>
      <c r="AO19" s="37">
        <f t="shared" si="1"/>
        <v>0</v>
      </c>
      <c r="AP19" s="37">
        <f t="shared" si="2"/>
        <v>0</v>
      </c>
      <c r="AQ19" s="209"/>
      <c r="AR19" s="205"/>
      <c r="AS19" s="205"/>
      <c r="AT19" s="205"/>
      <c r="AU19" s="205"/>
      <c r="AV19" s="1"/>
      <c r="AW19" s="1"/>
      <c r="AX19" s="1"/>
      <c r="AY19" s="1"/>
      <c r="AZ19" s="1"/>
      <c r="BJ19" s="15"/>
      <c r="BK19" s="29"/>
      <c r="BL19" s="29"/>
      <c r="BM19" s="29"/>
      <c r="BN19" s="29"/>
      <c r="BO19" s="29"/>
      <c r="BP19" s="29"/>
      <c r="BQ19" s="29"/>
      <c r="BR19" s="29"/>
      <c r="BS19" s="1"/>
      <c r="BT19" s="1"/>
      <c r="BU19" s="1"/>
      <c r="BV19" s="1"/>
      <c r="BW19" s="1"/>
    </row>
    <row r="20" spans="1:75" ht="15.75" thickBot="1" x14ac:dyDescent="0.3">
      <c r="A20" s="18">
        <v>40756</v>
      </c>
      <c r="B20" s="19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7"/>
      <c r="AK20" s="31" t="s">
        <v>8</v>
      </c>
      <c r="AL20" s="32">
        <v>40756</v>
      </c>
      <c r="AM20" s="33">
        <f t="shared" si="3"/>
        <v>0</v>
      </c>
      <c r="AN20" s="34">
        <f t="shared" si="0"/>
        <v>0</v>
      </c>
      <c r="AO20" s="33">
        <f t="shared" si="1"/>
        <v>0</v>
      </c>
      <c r="AP20" s="33">
        <f t="shared" si="2"/>
        <v>0</v>
      </c>
      <c r="AQ20" s="207"/>
      <c r="AR20" s="206"/>
      <c r="AS20" s="206"/>
      <c r="AT20" s="206"/>
      <c r="AU20" s="206"/>
      <c r="AV20" s="1"/>
      <c r="AW20" s="1"/>
      <c r="AX20" s="1"/>
      <c r="AY20" s="1"/>
      <c r="AZ20" s="1"/>
      <c r="BJ20" s="15"/>
      <c r="BK20" s="29"/>
      <c r="BL20" s="29"/>
      <c r="BM20" s="29"/>
      <c r="BN20" s="29"/>
      <c r="BO20" s="29"/>
      <c r="BP20" s="29"/>
      <c r="BQ20" s="29"/>
      <c r="BR20" s="29"/>
      <c r="BS20" s="1"/>
      <c r="BT20" s="1"/>
      <c r="BU20" s="1"/>
      <c r="BV20" s="1"/>
      <c r="BW20" s="1"/>
    </row>
    <row r="21" spans="1:75" x14ac:dyDescent="0.25">
      <c r="A21" s="18">
        <v>41334</v>
      </c>
      <c r="B21" s="19" t="s">
        <v>8</v>
      </c>
      <c r="C21" s="39">
        <v>372.38795765398771</v>
      </c>
      <c r="D21" s="39">
        <v>4.2931147978896957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39">
        <v>27.348731305075102</v>
      </c>
      <c r="O21" s="39">
        <v>9.2222466028741596</v>
      </c>
      <c r="P21" s="20">
        <v>0</v>
      </c>
      <c r="Q21" s="39">
        <v>15.741420925595552</v>
      </c>
      <c r="R21" s="39">
        <v>25.758688787338173</v>
      </c>
      <c r="S21" s="20">
        <v>0</v>
      </c>
      <c r="T21" s="20">
        <v>0</v>
      </c>
      <c r="U21" s="39">
        <v>7.6322040851372375</v>
      </c>
      <c r="V21" s="20">
        <v>0</v>
      </c>
      <c r="W21" s="20">
        <v>0</v>
      </c>
      <c r="X21" s="39">
        <v>1.5900425177369242</v>
      </c>
      <c r="Y21" s="20">
        <v>0</v>
      </c>
      <c r="Z21" s="39">
        <v>4.7701275532107728</v>
      </c>
      <c r="AA21" s="39">
        <v>8.2682210922320056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1"/>
      <c r="AK21" s="22" t="s">
        <v>8</v>
      </c>
      <c r="AL21" s="23">
        <v>41334</v>
      </c>
      <c r="AM21" s="24">
        <f t="shared" si="3"/>
        <v>376.68107245187741</v>
      </c>
      <c r="AN21" s="25">
        <f t="shared" si="0"/>
        <v>47.224262776786652</v>
      </c>
      <c r="AO21" s="24">
        <f t="shared" si="1"/>
        <v>53.107420092413278</v>
      </c>
      <c r="AP21" s="24">
        <f t="shared" si="2"/>
        <v>0</v>
      </c>
      <c r="AQ21" s="208">
        <v>2013</v>
      </c>
      <c r="AR21" s="204">
        <f>SUM(AM21:AM22)</f>
        <v>1258.9746603362969</v>
      </c>
      <c r="AS21" s="204">
        <f>SUM(AN21:AN22)</f>
        <v>88.120850057143485</v>
      </c>
      <c r="AT21" s="204">
        <f>SUM(AO21:AO22)</f>
        <v>82.103770910043323</v>
      </c>
      <c r="AU21" s="204">
        <f>SUM(AP21:AP22)</f>
        <v>0</v>
      </c>
      <c r="AV21" s="1"/>
      <c r="AW21" s="1"/>
      <c r="AX21" s="1"/>
      <c r="AY21" s="1"/>
      <c r="AZ21" s="1"/>
      <c r="BJ21" s="15"/>
      <c r="BK21" s="29"/>
      <c r="BL21" s="29"/>
      <c r="BM21" s="29"/>
      <c r="BN21" s="29"/>
      <c r="BO21" s="29"/>
      <c r="BP21" s="29"/>
      <c r="BQ21" s="29"/>
      <c r="BR21" s="29"/>
      <c r="BS21" s="1"/>
      <c r="BT21" s="1"/>
      <c r="BU21" s="1"/>
      <c r="BV21" s="1"/>
      <c r="BW21" s="1"/>
    </row>
    <row r="22" spans="1:75" ht="15.75" thickBot="1" x14ac:dyDescent="0.3">
      <c r="A22" s="18">
        <v>41548</v>
      </c>
      <c r="B22" s="19" t="s">
        <v>8</v>
      </c>
      <c r="C22" s="39">
        <v>820.27827110682927</v>
      </c>
      <c r="D22" s="39">
        <v>51.2883430647098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39">
        <v>6.369140642022785</v>
      </c>
      <c r="M22" s="20">
        <v>0</v>
      </c>
      <c r="N22" s="39">
        <v>6.5367496062865431</v>
      </c>
      <c r="O22" s="39">
        <v>10.726973712880479</v>
      </c>
      <c r="P22" s="20">
        <v>0</v>
      </c>
      <c r="Q22" s="20">
        <v>0</v>
      </c>
      <c r="R22" s="39">
        <v>22.459601211343507</v>
      </c>
      <c r="S22" s="39">
        <v>4.3578330708576951</v>
      </c>
      <c r="T22" s="20">
        <v>0</v>
      </c>
      <c r="U22" s="39">
        <v>17.096114354903264</v>
      </c>
      <c r="V22" s="20">
        <v>0</v>
      </c>
      <c r="W22" s="20">
        <v>0</v>
      </c>
      <c r="X22" s="20">
        <v>0</v>
      </c>
      <c r="Y22" s="20">
        <v>0</v>
      </c>
      <c r="Z22" s="39">
        <v>5.698704784967755</v>
      </c>
      <c r="AA22" s="39">
        <v>7.3747944276053303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7"/>
      <c r="AK22" s="31" t="s">
        <v>8</v>
      </c>
      <c r="AL22" s="32">
        <v>41548</v>
      </c>
      <c r="AM22" s="33">
        <f t="shared" si="3"/>
        <v>882.29358788441959</v>
      </c>
      <c r="AN22" s="34">
        <f t="shared" si="0"/>
        <v>40.896587280356826</v>
      </c>
      <c r="AO22" s="33">
        <f t="shared" si="1"/>
        <v>28.996350817630052</v>
      </c>
      <c r="AP22" s="33">
        <f t="shared" si="2"/>
        <v>0</v>
      </c>
      <c r="AQ22" s="207"/>
      <c r="AR22" s="206"/>
      <c r="AS22" s="206"/>
      <c r="AT22" s="206"/>
      <c r="AU22" s="206"/>
      <c r="AV22" s="1"/>
      <c r="AW22" s="1"/>
      <c r="AX22" s="1"/>
      <c r="AY22" s="1"/>
      <c r="AZ22" s="1"/>
      <c r="BJ22" s="15"/>
      <c r="BK22" s="29"/>
      <c r="BL22" s="29"/>
      <c r="BM22" s="29"/>
      <c r="BN22" s="29"/>
      <c r="BO22" s="29"/>
      <c r="BP22" s="29"/>
      <c r="BQ22" s="29"/>
      <c r="BR22" s="29"/>
      <c r="BS22" s="1"/>
      <c r="BT22" s="1"/>
      <c r="BU22" s="1"/>
      <c r="BV22" s="1"/>
      <c r="BW22" s="1"/>
    </row>
    <row r="23" spans="1:75" x14ac:dyDescent="0.25">
      <c r="A23" s="18">
        <v>41852</v>
      </c>
      <c r="B23" s="19" t="s">
        <v>8</v>
      </c>
      <c r="C23" s="20">
        <v>0</v>
      </c>
      <c r="D23" s="39">
        <v>3.2742446393762208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39">
        <v>9.8227339181286606</v>
      </c>
      <c r="O23" s="20">
        <v>0</v>
      </c>
      <c r="P23" s="39">
        <v>4.5839424951267089</v>
      </c>
      <c r="Q23" s="20">
        <v>0</v>
      </c>
      <c r="R23" s="39">
        <v>9.8227339181286606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39">
        <v>6.2210648148148175</v>
      </c>
      <c r="AG23" s="20">
        <v>0</v>
      </c>
      <c r="AH23" s="20">
        <v>0</v>
      </c>
      <c r="AI23" s="20">
        <v>0</v>
      </c>
      <c r="AJ23" s="21"/>
      <c r="AK23" s="22" t="s">
        <v>8</v>
      </c>
      <c r="AL23" s="23">
        <v>41852</v>
      </c>
      <c r="AM23" s="24">
        <f t="shared" si="3"/>
        <v>3.2742446393762208</v>
      </c>
      <c r="AN23" s="25">
        <f t="shared" si="0"/>
        <v>0</v>
      </c>
      <c r="AO23" s="24">
        <f t="shared" si="1"/>
        <v>24.229410331384031</v>
      </c>
      <c r="AP23" s="24">
        <f t="shared" si="2"/>
        <v>6.2210648148148175</v>
      </c>
      <c r="AQ23" s="208">
        <v>2014</v>
      </c>
      <c r="AR23" s="204">
        <f>SUM(AM23:AM24)</f>
        <v>3.2742446393762208</v>
      </c>
      <c r="AS23" s="204">
        <f>SUM(AN23:AN24)</f>
        <v>0</v>
      </c>
      <c r="AT23" s="204">
        <f>SUM(AO23:AO24)</f>
        <v>48.456146027653759</v>
      </c>
      <c r="AU23" s="204">
        <f>SUM(AP23:AP24)</f>
        <v>6.2210648148148175</v>
      </c>
      <c r="AV23" s="1"/>
      <c r="AW23" s="1"/>
      <c r="AX23" s="1"/>
      <c r="AY23" s="1"/>
      <c r="AZ23" s="1"/>
      <c r="BJ23" s="15"/>
      <c r="BK23" s="29"/>
      <c r="BL23" s="29"/>
      <c r="BM23" s="29"/>
      <c r="BN23" s="29"/>
      <c r="BO23" s="29"/>
      <c r="BP23" s="29"/>
      <c r="BQ23" s="29"/>
      <c r="BR23" s="29"/>
      <c r="BS23" s="1"/>
      <c r="BT23" s="1"/>
      <c r="BU23" s="1"/>
      <c r="BV23" s="1"/>
      <c r="BW23" s="1"/>
    </row>
    <row r="24" spans="1:75" ht="15.75" thickBot="1" x14ac:dyDescent="0.3">
      <c r="A24" s="18">
        <v>41883</v>
      </c>
      <c r="B24" s="1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39">
        <v>15.929908403026673</v>
      </c>
      <c r="O24" s="20">
        <v>0</v>
      </c>
      <c r="P24" s="39">
        <v>4.6462232842161137</v>
      </c>
      <c r="Q24" s="20">
        <v>0</v>
      </c>
      <c r="R24" s="39">
        <v>3.6506040090269458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7"/>
      <c r="AK24" s="31" t="s">
        <v>8</v>
      </c>
      <c r="AL24" s="32">
        <v>41883</v>
      </c>
      <c r="AM24" s="33">
        <f t="shared" si="3"/>
        <v>0</v>
      </c>
      <c r="AN24" s="34">
        <f t="shared" si="0"/>
        <v>0</v>
      </c>
      <c r="AO24" s="33">
        <f t="shared" si="1"/>
        <v>24.226735696269731</v>
      </c>
      <c r="AP24" s="33">
        <f t="shared" si="2"/>
        <v>0</v>
      </c>
      <c r="AQ24" s="207"/>
      <c r="AR24" s="206"/>
      <c r="AS24" s="206"/>
      <c r="AT24" s="206"/>
      <c r="AU24" s="206"/>
      <c r="AV24" s="1"/>
      <c r="AW24" s="1"/>
      <c r="AX24" s="1"/>
      <c r="AY24" s="1"/>
      <c r="AZ24" s="1"/>
      <c r="BJ24" s="15"/>
      <c r="BK24" s="29"/>
      <c r="BL24" s="29"/>
      <c r="BM24" s="29"/>
      <c r="BN24" s="29"/>
      <c r="BO24" s="29"/>
      <c r="BP24" s="29"/>
      <c r="BQ24" s="29"/>
      <c r="BR24" s="29"/>
      <c r="BS24" s="1"/>
      <c r="BT24" s="1"/>
      <c r="BU24" s="1"/>
      <c r="BV24" s="1"/>
      <c r="BW24" s="1"/>
    </row>
    <row r="25" spans="1:75" x14ac:dyDescent="0.25">
      <c r="A25" s="18">
        <v>42036</v>
      </c>
      <c r="B25" s="19" t="s">
        <v>8</v>
      </c>
      <c r="C25" s="39">
        <v>1.9</v>
      </c>
      <c r="D25" s="39">
        <v>7.9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39">
        <v>4.2</v>
      </c>
      <c r="L25" s="20">
        <v>0</v>
      </c>
      <c r="M25" s="20">
        <v>0</v>
      </c>
      <c r="N25" s="39">
        <v>35.200000000000003</v>
      </c>
      <c r="O25" s="39">
        <v>9.9</v>
      </c>
      <c r="P25" s="39">
        <v>50.2</v>
      </c>
      <c r="Q25" s="20">
        <v>0</v>
      </c>
      <c r="R25" s="39">
        <v>61.4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39">
        <v>24.6</v>
      </c>
      <c r="Y25" s="20">
        <v>0</v>
      </c>
      <c r="Z25" s="20">
        <v>0</v>
      </c>
      <c r="AA25" s="20">
        <v>0</v>
      </c>
      <c r="AB25" s="20">
        <v>0</v>
      </c>
      <c r="AC25" s="39">
        <v>5.0999999999999996</v>
      </c>
      <c r="AD25" s="20">
        <v>0</v>
      </c>
      <c r="AE25" s="39">
        <v>30.1</v>
      </c>
      <c r="AF25" s="39">
        <v>96.3</v>
      </c>
      <c r="AG25" s="20">
        <v>0</v>
      </c>
      <c r="AH25" s="39">
        <v>9.6</v>
      </c>
      <c r="AI25" s="39">
        <v>15</v>
      </c>
      <c r="AJ25" s="45"/>
      <c r="AK25" s="22" t="s">
        <v>8</v>
      </c>
      <c r="AL25" s="23">
        <v>42036</v>
      </c>
      <c r="AM25" s="24">
        <f t="shared" si="3"/>
        <v>34.4</v>
      </c>
      <c r="AN25" s="25">
        <f t="shared" si="0"/>
        <v>43.800000000000004</v>
      </c>
      <c r="AO25" s="24">
        <f t="shared" si="1"/>
        <v>146.80000000000001</v>
      </c>
      <c r="AP25" s="24">
        <f t="shared" si="2"/>
        <v>126.4</v>
      </c>
      <c r="AQ25" s="202">
        <v>2015</v>
      </c>
      <c r="AR25" s="203">
        <f>SUM(AM25:AM27)</f>
        <v>285.54748106609992</v>
      </c>
      <c r="AS25" s="203">
        <f>SUM(AN25:AN27)</f>
        <v>43.800000000000004</v>
      </c>
      <c r="AT25" s="203">
        <f>SUM(AO25:AO27)</f>
        <v>149.46730000000002</v>
      </c>
      <c r="AU25" s="203">
        <f>SUM(AP25:AP27)</f>
        <v>126.4</v>
      </c>
      <c r="AV25" s="1"/>
      <c r="AW25" s="1"/>
      <c r="AX25" s="1"/>
      <c r="AY25" s="1"/>
      <c r="AZ25" s="1"/>
      <c r="BJ25" s="15"/>
      <c r="BK25" s="29"/>
      <c r="BL25" s="29"/>
      <c r="BM25" s="29"/>
      <c r="BN25" s="29"/>
      <c r="BO25" s="29"/>
      <c r="BP25" s="29"/>
      <c r="BQ25" s="29"/>
      <c r="BR25" s="29"/>
      <c r="BS25" s="1"/>
      <c r="BT25" s="1"/>
      <c r="BU25" s="1"/>
      <c r="BV25" s="1"/>
      <c r="BW25" s="1"/>
    </row>
    <row r="26" spans="1:75" x14ac:dyDescent="0.25">
      <c r="A26" s="18">
        <v>42156</v>
      </c>
      <c r="B26" s="19" t="s">
        <v>8</v>
      </c>
      <c r="C26" s="20">
        <v>0</v>
      </c>
      <c r="D26" s="39">
        <v>10.6538</v>
      </c>
      <c r="E26" s="39">
        <v>5.0730000000000004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39">
        <v>2.0289999999999999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46"/>
      <c r="AK26" s="47" t="s">
        <v>8</v>
      </c>
      <c r="AL26" s="36">
        <v>42156</v>
      </c>
      <c r="AM26" s="37">
        <f t="shared" si="3"/>
        <v>17.755800000000001</v>
      </c>
      <c r="AN26" s="38">
        <f t="shared" si="0"/>
        <v>0</v>
      </c>
      <c r="AO26" s="37">
        <f t="shared" si="1"/>
        <v>0</v>
      </c>
      <c r="AP26" s="37">
        <f t="shared" si="2"/>
        <v>0</v>
      </c>
      <c r="AQ26" s="202"/>
      <c r="AR26" s="203"/>
      <c r="AS26" s="203"/>
      <c r="AT26" s="203"/>
      <c r="AU26" s="203"/>
      <c r="AV26" s="1"/>
      <c r="AW26" s="1"/>
      <c r="AX26" s="1"/>
      <c r="AY26" s="1"/>
      <c r="AZ26" s="1"/>
      <c r="BJ26" s="15"/>
      <c r="BK26" s="29"/>
      <c r="BL26" s="29"/>
      <c r="BM26" s="29"/>
      <c r="BN26" s="29"/>
      <c r="BO26" s="29"/>
      <c r="BP26" s="29"/>
      <c r="BQ26" s="29"/>
      <c r="BR26" s="29"/>
      <c r="BS26" s="1"/>
      <c r="BT26" s="1"/>
      <c r="BU26" s="1"/>
      <c r="BV26" s="1"/>
      <c r="BW26" s="1"/>
    </row>
    <row r="27" spans="1:75" ht="15.75" thickBot="1" x14ac:dyDescent="0.3">
      <c r="A27" s="18">
        <v>42248</v>
      </c>
      <c r="B27" s="19" t="s">
        <v>8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39">
        <v>2.6673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39">
        <v>3.00075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39">
        <v>225.05626406601655</v>
      </c>
      <c r="AC27" s="20">
        <v>0</v>
      </c>
      <c r="AD27" s="20">
        <v>0</v>
      </c>
      <c r="AE27" s="20">
        <v>0</v>
      </c>
      <c r="AF27" s="20">
        <v>0</v>
      </c>
      <c r="AG27" s="39">
        <v>5.3346670000833543</v>
      </c>
      <c r="AH27" s="20">
        <v>0</v>
      </c>
      <c r="AI27" s="20">
        <v>0</v>
      </c>
      <c r="AJ27" s="48"/>
      <c r="AK27" s="49" t="s">
        <v>8</v>
      </c>
      <c r="AL27" s="32">
        <v>42248</v>
      </c>
      <c r="AM27" s="33">
        <f t="shared" si="3"/>
        <v>233.39168106609992</v>
      </c>
      <c r="AN27" s="34">
        <f t="shared" si="0"/>
        <v>0</v>
      </c>
      <c r="AO27" s="33">
        <f t="shared" si="1"/>
        <v>2.6673</v>
      </c>
      <c r="AP27" s="33">
        <f t="shared" si="2"/>
        <v>0</v>
      </c>
      <c r="AQ27" s="202"/>
      <c r="AR27" s="203"/>
      <c r="AS27" s="203"/>
      <c r="AT27" s="203"/>
      <c r="AU27" s="203"/>
      <c r="AV27" s="1"/>
      <c r="AW27" s="1"/>
      <c r="AX27" s="1"/>
      <c r="AY27" s="1"/>
      <c r="AZ27" s="1"/>
      <c r="BJ27" s="15"/>
      <c r="BK27" s="29"/>
      <c r="BL27" s="29"/>
      <c r="BM27" s="29"/>
      <c r="BN27" s="29"/>
      <c r="BO27" s="29"/>
      <c r="BP27" s="29"/>
      <c r="BQ27" s="29"/>
      <c r="BR27" s="29"/>
    </row>
    <row r="28" spans="1:75" x14ac:dyDescent="0.25">
      <c r="A28" s="18">
        <v>42401</v>
      </c>
      <c r="B28" s="19" t="s">
        <v>8</v>
      </c>
      <c r="C28" s="20">
        <v>0</v>
      </c>
      <c r="D28" s="39">
        <v>5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39">
        <v>14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1"/>
      <c r="AK28" s="22" t="s">
        <v>8</v>
      </c>
      <c r="AL28" s="23">
        <v>42401</v>
      </c>
      <c r="AM28" s="24">
        <f t="shared" si="3"/>
        <v>5</v>
      </c>
      <c r="AN28" s="25">
        <f t="shared" si="0"/>
        <v>0</v>
      </c>
      <c r="AO28" s="24">
        <f t="shared" si="1"/>
        <v>14</v>
      </c>
      <c r="AP28" s="24">
        <f t="shared" si="2"/>
        <v>0</v>
      </c>
      <c r="AQ28" s="202">
        <v>2016</v>
      </c>
      <c r="AR28" s="203">
        <f>SUM(AM28:AM30)</f>
        <v>38.696331738436989</v>
      </c>
      <c r="AS28" s="203">
        <f>SUM(AN28:AN30)</f>
        <v>350.27910685805409</v>
      </c>
      <c r="AT28" s="203">
        <f>SUM(AO28:AO30)</f>
        <v>19</v>
      </c>
      <c r="AU28" s="203">
        <f>SUM(AP28:AP30)</f>
        <v>0</v>
      </c>
      <c r="AV28" s="1"/>
      <c r="AW28" s="1"/>
      <c r="AX28" s="1"/>
      <c r="AY28" s="1"/>
      <c r="AZ28" s="1"/>
      <c r="BJ28" s="1"/>
      <c r="BK28" s="1"/>
    </row>
    <row r="29" spans="1:75" x14ac:dyDescent="0.25">
      <c r="A29" s="18">
        <v>42491</v>
      </c>
      <c r="B29" s="19" t="s">
        <v>8</v>
      </c>
      <c r="C29" s="20">
        <v>0</v>
      </c>
      <c r="D29" s="39">
        <v>1.3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39">
        <v>5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46"/>
      <c r="AK29" s="47" t="s">
        <v>8</v>
      </c>
      <c r="AL29" s="36">
        <v>42491</v>
      </c>
      <c r="AM29" s="37">
        <f t="shared" si="3"/>
        <v>1.3</v>
      </c>
      <c r="AN29" s="38">
        <f t="shared" si="0"/>
        <v>0</v>
      </c>
      <c r="AO29" s="37">
        <f t="shared" si="1"/>
        <v>5</v>
      </c>
      <c r="AP29" s="37">
        <f t="shared" si="2"/>
        <v>0</v>
      </c>
      <c r="AQ29" s="202"/>
      <c r="AR29" s="203"/>
      <c r="AS29" s="203"/>
      <c r="AT29" s="203"/>
      <c r="AU29" s="203"/>
      <c r="AV29" s="1"/>
      <c r="AW29" s="1"/>
      <c r="AX29" s="1"/>
      <c r="AY29" s="1"/>
      <c r="AZ29" s="1"/>
      <c r="BJ29" s="1"/>
      <c r="BK29" s="1"/>
    </row>
    <row r="30" spans="1:75" ht="15.75" thickBot="1" x14ac:dyDescent="0.3">
      <c r="A30" s="18">
        <v>42583</v>
      </c>
      <c r="B30" s="19" t="s">
        <v>8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39">
        <v>22.926634768740023</v>
      </c>
      <c r="P30" s="20">
        <v>0</v>
      </c>
      <c r="Q30" s="20">
        <v>0</v>
      </c>
      <c r="R30" s="20">
        <v>0</v>
      </c>
      <c r="S30" s="39">
        <v>22.428229665071761</v>
      </c>
      <c r="T30" s="39">
        <v>9.9681020733652286</v>
      </c>
      <c r="U30" s="39">
        <v>48.744019138755959</v>
      </c>
      <c r="V30" s="39">
        <v>39.374003189792653</v>
      </c>
      <c r="W30" s="39">
        <v>43.859649122806999</v>
      </c>
      <c r="X30" s="39">
        <v>40.86921850079743</v>
      </c>
      <c r="Y30" s="20">
        <v>0</v>
      </c>
      <c r="Z30" s="39">
        <v>34.389952153110031</v>
      </c>
      <c r="AA30" s="39">
        <v>37.878787878787868</v>
      </c>
      <c r="AB30" s="20">
        <v>0</v>
      </c>
      <c r="AC30" s="39">
        <v>43.361244019138738</v>
      </c>
      <c r="AD30" s="39">
        <v>38.875598086124384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48"/>
      <c r="AK30" s="49" t="s">
        <v>8</v>
      </c>
      <c r="AL30" s="32">
        <v>42583</v>
      </c>
      <c r="AM30" s="33">
        <f t="shared" si="3"/>
        <v>32.396331738436992</v>
      </c>
      <c r="AN30" s="34">
        <f t="shared" si="0"/>
        <v>350.27910685805409</v>
      </c>
      <c r="AO30" s="33">
        <f t="shared" si="1"/>
        <v>0</v>
      </c>
      <c r="AP30" s="33">
        <f t="shared" si="2"/>
        <v>0</v>
      </c>
      <c r="AQ30" s="202"/>
      <c r="AR30" s="203"/>
      <c r="AS30" s="203"/>
      <c r="AT30" s="203"/>
      <c r="AU30" s="203"/>
      <c r="AV30" s="1"/>
      <c r="AW30" s="1"/>
      <c r="AX30" s="1"/>
      <c r="AY30" s="1"/>
      <c r="AZ30" s="1"/>
      <c r="BJ30" s="1"/>
      <c r="BK30" s="1"/>
    </row>
    <row r="31" spans="1:75" x14ac:dyDescent="0.25">
      <c r="A31" s="18">
        <v>42736</v>
      </c>
      <c r="B31" s="19" t="s">
        <v>8</v>
      </c>
      <c r="C31" s="20">
        <v>0</v>
      </c>
      <c r="D31" s="39">
        <v>5</v>
      </c>
      <c r="E31" s="39">
        <v>9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39">
        <v>11.6</v>
      </c>
      <c r="L31" s="39">
        <v>9.3000000000000007</v>
      </c>
      <c r="M31" s="20">
        <v>0</v>
      </c>
      <c r="N31" s="20">
        <v>0</v>
      </c>
      <c r="O31" s="39">
        <v>14.4</v>
      </c>
      <c r="P31" s="20">
        <v>0</v>
      </c>
      <c r="Q31" s="39">
        <v>19.899999999999999</v>
      </c>
      <c r="R31" s="20">
        <v>0</v>
      </c>
      <c r="S31" s="39">
        <v>15.6</v>
      </c>
      <c r="T31" s="39">
        <v>5.9</v>
      </c>
      <c r="U31" s="20">
        <v>0</v>
      </c>
      <c r="V31" s="39">
        <v>24.4</v>
      </c>
      <c r="W31" s="39">
        <v>49.3</v>
      </c>
      <c r="X31" s="39">
        <v>73.099999999999994</v>
      </c>
      <c r="Y31" s="20">
        <v>0</v>
      </c>
      <c r="Z31" s="39">
        <v>21.9</v>
      </c>
      <c r="AA31" s="39">
        <v>31.8</v>
      </c>
      <c r="AB31" s="20">
        <v>0</v>
      </c>
      <c r="AC31" s="39">
        <v>26.4</v>
      </c>
      <c r="AD31" s="39">
        <v>22.9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1"/>
      <c r="AK31" s="22" t="s">
        <v>8</v>
      </c>
      <c r="AL31" s="23">
        <v>42736</v>
      </c>
      <c r="AM31" s="24">
        <f t="shared" si="3"/>
        <v>44.8</v>
      </c>
      <c r="AN31" s="25">
        <f t="shared" si="0"/>
        <v>295.7</v>
      </c>
      <c r="AO31" s="24">
        <f t="shared" si="1"/>
        <v>0</v>
      </c>
      <c r="AP31" s="24">
        <f t="shared" si="2"/>
        <v>0</v>
      </c>
      <c r="AQ31" s="202">
        <v>2017</v>
      </c>
      <c r="AR31" s="203">
        <f>SUM(AM31:AM33)</f>
        <v>79.599999999999994</v>
      </c>
      <c r="AS31" s="203">
        <f>SUM(AN31:AN33)</f>
        <v>394.1</v>
      </c>
      <c r="AT31" s="203">
        <f>SUM(AO31:AO33)</f>
        <v>659.4</v>
      </c>
      <c r="AU31" s="203">
        <f>SUM(AP31:AP33)</f>
        <v>18.100000000000001</v>
      </c>
      <c r="AV31" s="1"/>
      <c r="AW31" s="1"/>
      <c r="AX31" s="1"/>
      <c r="AY31" s="1"/>
      <c r="AZ31" s="1"/>
      <c r="BJ31" s="1"/>
      <c r="BK31" s="1"/>
    </row>
    <row r="32" spans="1:75" x14ac:dyDescent="0.25">
      <c r="A32" s="18">
        <v>42826</v>
      </c>
      <c r="B32" s="19" t="s">
        <v>8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39">
        <v>44</v>
      </c>
      <c r="O32" s="20">
        <v>0</v>
      </c>
      <c r="P32" s="20">
        <v>0</v>
      </c>
      <c r="Q32" s="20">
        <v>0</v>
      </c>
      <c r="R32" s="39">
        <v>353.4</v>
      </c>
      <c r="S32" s="20">
        <v>0</v>
      </c>
      <c r="T32" s="20">
        <v>0</v>
      </c>
      <c r="U32" s="20">
        <v>0</v>
      </c>
      <c r="V32" s="20">
        <v>0</v>
      </c>
      <c r="W32" s="39">
        <v>13.5</v>
      </c>
      <c r="X32" s="39">
        <v>26.1</v>
      </c>
      <c r="Y32" s="20">
        <v>0</v>
      </c>
      <c r="Z32" s="20">
        <v>0</v>
      </c>
      <c r="AA32" s="39">
        <v>23.9</v>
      </c>
      <c r="AB32" s="20">
        <v>0</v>
      </c>
      <c r="AC32" s="39">
        <v>13.9</v>
      </c>
      <c r="AD32" s="39">
        <v>17.7</v>
      </c>
      <c r="AE32" s="20">
        <v>0</v>
      </c>
      <c r="AF32" s="39">
        <v>18.100000000000001</v>
      </c>
      <c r="AG32" s="20">
        <v>0</v>
      </c>
      <c r="AH32" s="39">
        <v>7.7</v>
      </c>
      <c r="AI32" s="20">
        <v>0</v>
      </c>
      <c r="AJ32" s="46"/>
      <c r="AK32" s="47" t="s">
        <v>8</v>
      </c>
      <c r="AL32" s="36">
        <v>42826</v>
      </c>
      <c r="AM32" s="37">
        <f t="shared" si="3"/>
        <v>7.7</v>
      </c>
      <c r="AN32" s="38">
        <f t="shared" si="0"/>
        <v>95.100000000000009</v>
      </c>
      <c r="AO32" s="37">
        <f t="shared" si="1"/>
        <v>397.4</v>
      </c>
      <c r="AP32" s="37">
        <f t="shared" si="2"/>
        <v>18.100000000000001</v>
      </c>
      <c r="AQ32" s="202"/>
      <c r="AR32" s="203"/>
      <c r="AS32" s="203"/>
      <c r="AT32" s="203"/>
      <c r="AU32" s="203"/>
      <c r="AV32" s="1"/>
      <c r="AW32" s="1"/>
      <c r="AX32" s="1"/>
      <c r="AY32" s="1"/>
      <c r="AZ32" s="1"/>
      <c r="BJ32" s="1"/>
      <c r="BK32" s="1"/>
    </row>
    <row r="33" spans="1:75" ht="15.75" thickBot="1" x14ac:dyDescent="0.3">
      <c r="A33" s="18">
        <v>42948</v>
      </c>
      <c r="B33" s="19" t="s">
        <v>8</v>
      </c>
      <c r="C33" s="20">
        <v>0</v>
      </c>
      <c r="D33" s="39">
        <v>11.7</v>
      </c>
      <c r="E33" s="39">
        <v>15.4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39">
        <v>3.3</v>
      </c>
      <c r="L33" s="20">
        <v>0</v>
      </c>
      <c r="M33" s="20">
        <v>0</v>
      </c>
      <c r="N33" s="39">
        <v>146.69999999999999</v>
      </c>
      <c r="O33" s="20">
        <v>0</v>
      </c>
      <c r="P33" s="20">
        <v>0</v>
      </c>
      <c r="Q33" s="20">
        <v>0</v>
      </c>
      <c r="R33" s="39">
        <v>115.3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48"/>
      <c r="AK33" s="49" t="s">
        <v>8</v>
      </c>
      <c r="AL33" s="32">
        <v>42948</v>
      </c>
      <c r="AM33" s="33">
        <f t="shared" si="3"/>
        <v>27.1</v>
      </c>
      <c r="AN33" s="34">
        <f t="shared" si="0"/>
        <v>3.3</v>
      </c>
      <c r="AO33" s="33">
        <f t="shared" si="1"/>
        <v>262</v>
      </c>
      <c r="AP33" s="33">
        <f t="shared" si="2"/>
        <v>0</v>
      </c>
      <c r="AQ33" s="208"/>
      <c r="AR33" s="204"/>
      <c r="AS33" s="204"/>
      <c r="AT33" s="204"/>
      <c r="AU33" s="204"/>
      <c r="AV33" s="1"/>
      <c r="AW33" s="1"/>
      <c r="AX33" s="1"/>
      <c r="AY33" s="1"/>
      <c r="AZ33" s="1"/>
      <c r="BJ33" s="1"/>
      <c r="BK33" s="1"/>
    </row>
    <row r="34" spans="1:75" ht="15.75" thickBot="1" x14ac:dyDescent="0.3">
      <c r="A34" s="18">
        <v>43101</v>
      </c>
      <c r="B34" s="19" t="s">
        <v>8</v>
      </c>
      <c r="C34" s="20">
        <v>0</v>
      </c>
      <c r="D34" s="39">
        <v>7.7</v>
      </c>
      <c r="E34" s="39">
        <v>10.4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39">
        <v>4.7</v>
      </c>
      <c r="M34" s="20">
        <v>0</v>
      </c>
      <c r="N34" s="39">
        <v>47.1</v>
      </c>
      <c r="O34" s="20">
        <v>0</v>
      </c>
      <c r="P34" s="20">
        <v>0</v>
      </c>
      <c r="Q34" s="20">
        <v>0</v>
      </c>
      <c r="R34" s="39">
        <v>26.1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7"/>
      <c r="AK34" s="50" t="s">
        <v>8</v>
      </c>
      <c r="AL34" s="51">
        <v>43101</v>
      </c>
      <c r="AM34" s="24">
        <f t="shared" si="3"/>
        <v>22.8</v>
      </c>
      <c r="AN34" s="52">
        <f t="shared" si="0"/>
        <v>0</v>
      </c>
      <c r="AO34" s="53">
        <f t="shared" si="1"/>
        <v>73.2</v>
      </c>
      <c r="AP34" s="53">
        <f t="shared" si="2"/>
        <v>0</v>
      </c>
      <c r="AQ34" s="202">
        <v>2018</v>
      </c>
      <c r="AR34" s="203">
        <f>SUM(AM34:AM36)</f>
        <v>49.3</v>
      </c>
      <c r="AS34" s="203">
        <f>SUM(AN34:AN36)</f>
        <v>27</v>
      </c>
      <c r="AT34" s="203">
        <f>SUM(AO34:AO36)</f>
        <v>212.5</v>
      </c>
      <c r="AU34" s="203">
        <f>SUM(AP34:AP36)</f>
        <v>0</v>
      </c>
      <c r="AV34" s="1"/>
      <c r="AW34" s="210" t="s">
        <v>1</v>
      </c>
      <c r="AX34" s="211"/>
      <c r="AY34" s="211"/>
      <c r="AZ34" s="211"/>
      <c r="BA34" s="211"/>
      <c r="BB34" s="211"/>
      <c r="BC34" s="211"/>
      <c r="BD34" s="211"/>
      <c r="BE34" s="212"/>
      <c r="BJ34" s="1"/>
      <c r="BK34" s="1"/>
    </row>
    <row r="35" spans="1:75" x14ac:dyDescent="0.25">
      <c r="A35" s="18">
        <v>43252</v>
      </c>
      <c r="B35" s="19" t="s">
        <v>8</v>
      </c>
      <c r="C35" s="20">
        <v>0</v>
      </c>
      <c r="D35" s="20">
        <v>0</v>
      </c>
      <c r="E35" s="39">
        <v>8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39">
        <v>18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39">
        <v>13.5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46"/>
      <c r="AK35" s="47" t="s">
        <v>8</v>
      </c>
      <c r="AL35" s="36">
        <v>43252</v>
      </c>
      <c r="AM35" s="37">
        <f t="shared" si="3"/>
        <v>8</v>
      </c>
      <c r="AN35" s="38">
        <f t="shared" si="0"/>
        <v>13.5</v>
      </c>
      <c r="AO35" s="37">
        <f t="shared" si="1"/>
        <v>18</v>
      </c>
      <c r="AP35" s="37">
        <f t="shared" si="2"/>
        <v>0</v>
      </c>
      <c r="AQ35" s="202"/>
      <c r="AR35" s="203"/>
      <c r="AS35" s="203"/>
      <c r="AT35" s="203"/>
      <c r="AU35" s="203"/>
      <c r="AV35" s="1"/>
      <c r="AW35" s="210" t="s">
        <v>46</v>
      </c>
      <c r="AX35" s="211"/>
      <c r="AY35" s="211"/>
      <c r="AZ35" s="211"/>
      <c r="BA35" s="212"/>
      <c r="BB35" s="211" t="s">
        <v>47</v>
      </c>
      <c r="BC35" s="211"/>
      <c r="BD35" s="211"/>
      <c r="BE35" s="212"/>
      <c r="BJ35" s="1"/>
      <c r="BK35" s="1"/>
    </row>
    <row r="36" spans="1:75" ht="15.75" thickBot="1" x14ac:dyDescent="0.3">
      <c r="A36" s="18">
        <v>43313</v>
      </c>
      <c r="B36" s="19" t="s">
        <v>8</v>
      </c>
      <c r="C36" s="20">
        <v>0</v>
      </c>
      <c r="D36" s="39">
        <v>6.7</v>
      </c>
      <c r="E36" s="39">
        <v>11.8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39">
        <v>83.1</v>
      </c>
      <c r="O36" s="20">
        <v>0</v>
      </c>
      <c r="P36" s="20">
        <v>0</v>
      </c>
      <c r="Q36" s="20">
        <v>0</v>
      </c>
      <c r="R36" s="39">
        <v>38.200000000000003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39">
        <v>13.5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48"/>
      <c r="AK36" s="49" t="s">
        <v>8</v>
      </c>
      <c r="AL36" s="54">
        <v>43313</v>
      </c>
      <c r="AM36" s="33">
        <f t="shared" si="3"/>
        <v>18.5</v>
      </c>
      <c r="AN36" s="55">
        <f t="shared" si="0"/>
        <v>13.5</v>
      </c>
      <c r="AO36" s="56">
        <f t="shared" si="1"/>
        <v>121.3</v>
      </c>
      <c r="AP36" s="56">
        <f t="shared" si="2"/>
        <v>0</v>
      </c>
      <c r="AQ36" s="201"/>
      <c r="AR36" s="213"/>
      <c r="AS36" s="213"/>
      <c r="AT36" s="213"/>
      <c r="AU36" s="213"/>
      <c r="AV36" s="1"/>
      <c r="AW36" s="26" t="s">
        <v>43</v>
      </c>
      <c r="AX36" s="15" t="s">
        <v>4</v>
      </c>
      <c r="AY36" s="15" t="s">
        <v>44</v>
      </c>
      <c r="AZ36" s="15" t="s">
        <v>45</v>
      </c>
      <c r="BA36" s="57" t="s">
        <v>7</v>
      </c>
      <c r="BB36" s="15" t="s">
        <v>4</v>
      </c>
      <c r="BC36" s="15" t="s">
        <v>44</v>
      </c>
      <c r="BD36" s="15" t="s">
        <v>45</v>
      </c>
      <c r="BE36" s="57" t="s">
        <v>7</v>
      </c>
      <c r="BJ36" s="1"/>
      <c r="BK36" s="1"/>
    </row>
    <row r="37" spans="1:75" x14ac:dyDescent="0.25">
      <c r="A37" s="18">
        <v>43466</v>
      </c>
      <c r="B37" s="19" t="s">
        <v>8</v>
      </c>
      <c r="C37" s="20">
        <v>0</v>
      </c>
      <c r="D37" s="39">
        <v>26.656364689974893</v>
      </c>
      <c r="E37" s="39">
        <v>27.989182924473639</v>
      </c>
      <c r="F37" s="20">
        <v>0</v>
      </c>
      <c r="G37" s="20">
        <v>0</v>
      </c>
      <c r="H37" s="20">
        <v>0</v>
      </c>
      <c r="I37" s="20">
        <v>0</v>
      </c>
      <c r="J37" s="39">
        <v>18.326250724357738</v>
      </c>
      <c r="K37" s="20">
        <v>0</v>
      </c>
      <c r="L37" s="20">
        <v>0</v>
      </c>
      <c r="M37" s="20">
        <v>0</v>
      </c>
      <c r="N37" s="39">
        <v>38.318524241838908</v>
      </c>
      <c r="O37" s="20">
        <v>0</v>
      </c>
      <c r="P37" s="20">
        <v>0</v>
      </c>
      <c r="Q37" s="20">
        <v>0</v>
      </c>
      <c r="R37" s="39">
        <v>18.492853003670081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1"/>
      <c r="AK37" s="58" t="s">
        <v>8</v>
      </c>
      <c r="AL37" s="23">
        <v>43466</v>
      </c>
      <c r="AM37" s="24">
        <f t="shared" si="3"/>
        <v>72.971798338806266</v>
      </c>
      <c r="AN37" s="25">
        <f t="shared" si="0"/>
        <v>0</v>
      </c>
      <c r="AO37" s="24">
        <f t="shared" si="1"/>
        <v>56.811377245508993</v>
      </c>
      <c r="AP37" s="24">
        <f>AE37+AF37</f>
        <v>0</v>
      </c>
      <c r="AQ37" s="202">
        <v>2019</v>
      </c>
      <c r="AR37" s="203">
        <f>SUM(AM37:AM39)</f>
        <v>72.971798338806266</v>
      </c>
      <c r="AS37" s="203">
        <f>SUM(AN37:AN39)</f>
        <v>0</v>
      </c>
      <c r="AT37" s="203">
        <f>SUM(AO37:AO39)</f>
        <v>70.61137724550899</v>
      </c>
      <c r="AU37" s="203">
        <f>SUM(AP37:AP39)</f>
        <v>0</v>
      </c>
      <c r="AV37" s="1"/>
      <c r="AW37" s="59">
        <v>2008</v>
      </c>
      <c r="AX37" s="60">
        <v>70.38</v>
      </c>
      <c r="AY37" s="60">
        <v>4.3999999999999995</v>
      </c>
      <c r="AZ37" s="60">
        <v>0</v>
      </c>
      <c r="BA37" s="61">
        <v>0</v>
      </c>
      <c r="BB37" s="62">
        <v>67.099999999999994</v>
      </c>
      <c r="BC37" s="60">
        <v>0</v>
      </c>
      <c r="BD37" s="60">
        <v>0</v>
      </c>
      <c r="BE37" s="61">
        <v>0</v>
      </c>
      <c r="BJ37" s="1"/>
      <c r="BK37" s="1"/>
    </row>
    <row r="38" spans="1:75" x14ac:dyDescent="0.25">
      <c r="A38" s="18">
        <v>43617</v>
      </c>
      <c r="B38" s="19" t="s">
        <v>8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4"/>
      <c r="AK38" s="65" t="s">
        <v>8</v>
      </c>
      <c r="AL38" s="36">
        <v>43617</v>
      </c>
      <c r="AM38" s="66"/>
      <c r="AN38" s="67"/>
      <c r="AO38" s="66"/>
      <c r="AP38" s="66"/>
      <c r="AQ38" s="202"/>
      <c r="AR38" s="203"/>
      <c r="AS38" s="203"/>
      <c r="AT38" s="203"/>
      <c r="AU38" s="203"/>
      <c r="AV38" s="1"/>
      <c r="AW38" s="68">
        <v>2009</v>
      </c>
      <c r="AX38" s="69">
        <v>486.11999999999995</v>
      </c>
      <c r="AY38" s="69">
        <v>50.269999999999996</v>
      </c>
      <c r="AZ38" s="69">
        <v>380.38999999999993</v>
      </c>
      <c r="BA38" s="70">
        <v>0</v>
      </c>
      <c r="BB38" s="71">
        <v>383.81000000000006</v>
      </c>
      <c r="BC38" s="69">
        <v>0</v>
      </c>
      <c r="BD38" s="69">
        <v>599.06999999999994</v>
      </c>
      <c r="BE38" s="70">
        <v>0</v>
      </c>
      <c r="BJ38" s="1"/>
      <c r="BK38" s="1"/>
    </row>
    <row r="39" spans="1:75" ht="15.75" thickBot="1" x14ac:dyDescent="0.3">
      <c r="A39" s="18">
        <v>43678</v>
      </c>
      <c r="B39" s="19" t="s">
        <v>8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39">
        <v>13.8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72"/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48"/>
      <c r="AK39" s="73" t="s">
        <v>8</v>
      </c>
      <c r="AL39" s="54">
        <v>43678</v>
      </c>
      <c r="AM39" s="33">
        <f t="shared" si="3"/>
        <v>0</v>
      </c>
      <c r="AN39" s="34">
        <f t="shared" ref="AN39:AN45" si="4">K39+O39+Q39+U39+V39+W39+X39+Y39+Z39+AA39+AC39+AD39</f>
        <v>0</v>
      </c>
      <c r="AO39" s="33">
        <f t="shared" ref="AO39:AO45" si="5">N39+P39+R39</f>
        <v>13.8</v>
      </c>
      <c r="AP39" s="33">
        <f t="shared" ref="AP39:AP45" si="6">AE39+AF39</f>
        <v>0</v>
      </c>
      <c r="AQ39" s="201"/>
      <c r="AR39" s="213"/>
      <c r="AS39" s="213"/>
      <c r="AT39" s="213"/>
      <c r="AU39" s="213"/>
      <c r="AV39" s="1"/>
      <c r="AW39" s="68">
        <v>2010</v>
      </c>
      <c r="AX39" s="69">
        <v>1268.0900000000001</v>
      </c>
      <c r="AY39" s="69">
        <v>3017.49</v>
      </c>
      <c r="AZ39" s="69">
        <v>0</v>
      </c>
      <c r="BA39" s="70">
        <v>1086.9000000000001</v>
      </c>
      <c r="BB39" s="71">
        <v>350.08000000000004</v>
      </c>
      <c r="BC39" s="69">
        <v>934.84</v>
      </c>
      <c r="BD39" s="69">
        <v>0</v>
      </c>
      <c r="BE39" s="70">
        <v>0</v>
      </c>
      <c r="BJ39" s="1"/>
      <c r="BK39" s="1"/>
    </row>
    <row r="40" spans="1:75" x14ac:dyDescent="0.25">
      <c r="A40" s="18">
        <v>44228</v>
      </c>
      <c r="B40" s="19" t="s">
        <v>8</v>
      </c>
      <c r="C40" s="72"/>
      <c r="D40" s="20">
        <v>0</v>
      </c>
      <c r="E40" s="39">
        <v>28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39">
        <v>18</v>
      </c>
      <c r="M40" s="39">
        <v>32</v>
      </c>
      <c r="N40" s="72"/>
      <c r="O40" s="20">
        <v>0</v>
      </c>
      <c r="P40" s="39">
        <v>32</v>
      </c>
      <c r="Q40" s="20">
        <v>0</v>
      </c>
      <c r="R40" s="39">
        <v>20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72"/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72"/>
      <c r="AH40" s="20">
        <v>0</v>
      </c>
      <c r="AI40" s="74"/>
      <c r="AJ40" s="21"/>
      <c r="AK40" s="58" t="s">
        <v>8</v>
      </c>
      <c r="AL40" s="23">
        <v>44228</v>
      </c>
      <c r="AM40" s="24">
        <f t="shared" si="3"/>
        <v>78</v>
      </c>
      <c r="AN40" s="25">
        <f>K40+O40+Q40+U40+V40+W40+X40+Y40+Z40+AA40+AC40+AD40</f>
        <v>0</v>
      </c>
      <c r="AO40" s="24">
        <f t="shared" si="5"/>
        <v>52</v>
      </c>
      <c r="AP40" s="24">
        <f t="shared" si="6"/>
        <v>0</v>
      </c>
      <c r="AQ40" s="215">
        <v>2021</v>
      </c>
      <c r="AR40" s="214">
        <f>SUM(AM40:AM44)</f>
        <v>153.88900000000001</v>
      </c>
      <c r="AS40" s="214">
        <f>SUM(AN40:AN44)</f>
        <v>106</v>
      </c>
      <c r="AT40" s="214">
        <f>SUM(AO40:AO44)</f>
        <v>95.9</v>
      </c>
      <c r="AU40" s="214">
        <f>SUM(AP40:AP44)</f>
        <v>0</v>
      </c>
      <c r="AV40" s="1"/>
      <c r="AW40" s="68">
        <v>2011</v>
      </c>
      <c r="AX40" s="69">
        <v>729.1099999999999</v>
      </c>
      <c r="AY40" s="69">
        <v>33.35</v>
      </c>
      <c r="AZ40" s="69">
        <v>0</v>
      </c>
      <c r="BA40" s="70">
        <v>0</v>
      </c>
      <c r="BB40" s="71">
        <v>219.48</v>
      </c>
      <c r="BC40" s="69">
        <v>92.61</v>
      </c>
      <c r="BD40" s="69">
        <v>0</v>
      </c>
      <c r="BE40" s="70">
        <v>0</v>
      </c>
      <c r="BJ40" s="1"/>
      <c r="BK40" s="1"/>
    </row>
    <row r="41" spans="1:75" x14ac:dyDescent="0.25">
      <c r="A41" s="18">
        <v>44287</v>
      </c>
      <c r="B41" s="19" t="s">
        <v>8</v>
      </c>
      <c r="C41" s="72"/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72"/>
      <c r="O41" s="20">
        <v>0</v>
      </c>
      <c r="P41" s="20">
        <v>0</v>
      </c>
      <c r="Q41" s="20">
        <v>0</v>
      </c>
      <c r="R41" s="39">
        <v>22</v>
      </c>
      <c r="S41" s="20">
        <v>0</v>
      </c>
      <c r="T41" s="20">
        <v>0</v>
      </c>
      <c r="U41" s="20">
        <v>0</v>
      </c>
      <c r="V41" s="20">
        <v>0</v>
      </c>
      <c r="W41" s="39">
        <v>12</v>
      </c>
      <c r="X41" s="39">
        <v>50</v>
      </c>
      <c r="Y41" s="20">
        <v>0</v>
      </c>
      <c r="Z41" s="72"/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72"/>
      <c r="AH41" s="20">
        <v>0</v>
      </c>
      <c r="AI41" s="74"/>
      <c r="AJ41" s="46"/>
      <c r="AK41" s="65" t="s">
        <v>8</v>
      </c>
      <c r="AL41" s="36">
        <v>44287</v>
      </c>
      <c r="AM41" s="37">
        <f t="shared" si="3"/>
        <v>0</v>
      </c>
      <c r="AN41" s="38">
        <f>K41+O41+Q41+U41+V41+W41+X41+Y41+Z41+AA41+AC41+AD41</f>
        <v>62</v>
      </c>
      <c r="AO41" s="37">
        <f t="shared" si="5"/>
        <v>22</v>
      </c>
      <c r="AP41" s="37">
        <f t="shared" si="6"/>
        <v>0</v>
      </c>
      <c r="AQ41" s="216"/>
      <c r="AR41" s="203"/>
      <c r="AS41" s="203"/>
      <c r="AT41" s="203"/>
      <c r="AU41" s="203"/>
      <c r="AV41" s="1"/>
      <c r="AW41" s="68">
        <v>2013</v>
      </c>
      <c r="AX41" s="69">
        <v>8336.1715604693927</v>
      </c>
      <c r="AY41" s="69">
        <v>845.39032883853872</v>
      </c>
      <c r="AZ41" s="69">
        <v>799.4115842685336</v>
      </c>
      <c r="BA41" s="70">
        <v>0</v>
      </c>
      <c r="BB41" s="71">
        <v>6094.8484947414508</v>
      </c>
      <c r="BC41" s="69">
        <v>385.00098968015118</v>
      </c>
      <c r="BD41" s="69">
        <v>626.54909348177421</v>
      </c>
      <c r="BE41" s="70">
        <v>0</v>
      </c>
      <c r="BJ41" s="1"/>
      <c r="BK41" s="1"/>
    </row>
    <row r="42" spans="1:75" x14ac:dyDescent="0.25">
      <c r="A42" s="18">
        <v>44317</v>
      </c>
      <c r="B42" s="19" t="s">
        <v>8</v>
      </c>
      <c r="C42" s="72"/>
      <c r="D42" s="20">
        <v>0</v>
      </c>
      <c r="E42" s="39">
        <v>11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39">
        <v>10</v>
      </c>
      <c r="M42" s="20">
        <v>0</v>
      </c>
      <c r="N42" s="72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39">
        <v>44</v>
      </c>
      <c r="Y42" s="20">
        <v>0</v>
      </c>
      <c r="Z42" s="72"/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4"/>
      <c r="AJ42" s="46"/>
      <c r="AK42" s="65" t="s">
        <v>8</v>
      </c>
      <c r="AL42" s="36">
        <v>44317</v>
      </c>
      <c r="AM42" s="37">
        <f t="shared" si="3"/>
        <v>21</v>
      </c>
      <c r="AN42" s="38">
        <f>K42+O42+Q42+U42+V42+W42+X42+Y42+Z42+AA42+AC42+AD42</f>
        <v>44</v>
      </c>
      <c r="AO42" s="37">
        <f t="shared" si="5"/>
        <v>0</v>
      </c>
      <c r="AP42" s="37">
        <f t="shared" si="6"/>
        <v>0</v>
      </c>
      <c r="AQ42" s="216"/>
      <c r="AR42" s="203"/>
      <c r="AS42" s="203"/>
      <c r="AT42" s="203"/>
      <c r="AU42" s="203"/>
      <c r="AV42" s="1"/>
      <c r="AW42" s="68">
        <v>2014</v>
      </c>
      <c r="AX42" s="69">
        <v>95.272616085848796</v>
      </c>
      <c r="AY42" s="69">
        <v>84.993782520345604</v>
      </c>
      <c r="AZ42" s="69">
        <v>266.60792775008554</v>
      </c>
      <c r="BA42" s="70">
        <v>23.700487206596975</v>
      </c>
      <c r="BB42" s="71">
        <v>28.751700896326867</v>
      </c>
      <c r="BC42" s="69">
        <v>261.68044203612112</v>
      </c>
      <c r="BD42" s="69">
        <v>238.04389212900199</v>
      </c>
      <c r="BE42" s="70">
        <v>21.543350060260675</v>
      </c>
      <c r="BJ42" s="1"/>
      <c r="BK42" s="1"/>
    </row>
    <row r="43" spans="1:75" x14ac:dyDescent="0.25">
      <c r="A43" s="18">
        <v>44378</v>
      </c>
      <c r="B43" s="19" t="s">
        <v>8</v>
      </c>
      <c r="C43" s="72"/>
      <c r="D43" s="20">
        <v>0</v>
      </c>
      <c r="E43" s="39">
        <v>15.996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72"/>
      <c r="O43" s="20">
        <v>0</v>
      </c>
      <c r="P43" s="20">
        <v>0</v>
      </c>
      <c r="Q43" s="20">
        <v>0</v>
      </c>
      <c r="R43" s="20">
        <v>0</v>
      </c>
      <c r="S43" s="39">
        <v>14.996</v>
      </c>
      <c r="T43" s="39">
        <v>9.9969999999999999</v>
      </c>
      <c r="U43" s="20">
        <v>0</v>
      </c>
      <c r="V43" s="20">
        <v>0</v>
      </c>
      <c r="W43" s="20">
        <v>0</v>
      </c>
      <c r="X43" s="20">
        <v>0</v>
      </c>
      <c r="Y43" s="72"/>
      <c r="Z43" s="72"/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20">
        <v>0</v>
      </c>
      <c r="AI43" s="72"/>
      <c r="AJ43" s="46"/>
      <c r="AK43" s="65" t="s">
        <v>8</v>
      </c>
      <c r="AL43" s="36">
        <v>44378</v>
      </c>
      <c r="AM43" s="37">
        <f t="shared" si="3"/>
        <v>40.989000000000004</v>
      </c>
      <c r="AN43" s="38">
        <f t="shared" si="4"/>
        <v>0</v>
      </c>
      <c r="AO43" s="37">
        <f t="shared" si="5"/>
        <v>0</v>
      </c>
      <c r="AP43" s="37">
        <f t="shared" si="6"/>
        <v>0</v>
      </c>
      <c r="AQ43" s="216"/>
      <c r="AR43" s="203"/>
      <c r="AS43" s="203"/>
      <c r="AT43" s="203"/>
      <c r="AU43" s="203"/>
      <c r="AV43" s="1"/>
      <c r="AW43" s="68">
        <v>2015</v>
      </c>
      <c r="AX43" s="69">
        <v>1356.5625730745949</v>
      </c>
      <c r="AY43" s="69">
        <v>121.46500000000002</v>
      </c>
      <c r="AZ43" s="69">
        <v>435.53273942064402</v>
      </c>
      <c r="BA43" s="70">
        <v>397.82800000000003</v>
      </c>
      <c r="BB43" s="71">
        <v>1502.2759693430653</v>
      </c>
      <c r="BC43" s="69">
        <v>159.79829838029127</v>
      </c>
      <c r="BD43" s="69">
        <v>238.49735863247867</v>
      </c>
      <c r="BE43" s="70">
        <v>178.58770000000001</v>
      </c>
      <c r="BJ43" s="1"/>
      <c r="BK43" s="1"/>
    </row>
    <row r="44" spans="1:75" ht="15.75" thickBot="1" x14ac:dyDescent="0.3">
      <c r="A44" s="18">
        <v>44470</v>
      </c>
      <c r="B44" s="19" t="s">
        <v>8</v>
      </c>
      <c r="C44" s="72"/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72"/>
      <c r="O44" s="20">
        <v>0</v>
      </c>
      <c r="P44" s="20">
        <v>0</v>
      </c>
      <c r="Q44" s="20">
        <v>0</v>
      </c>
      <c r="R44" s="39">
        <v>21.9</v>
      </c>
      <c r="S44" s="39">
        <v>13.9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72"/>
      <c r="Z44" s="72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72"/>
      <c r="AH44" s="20">
        <v>0</v>
      </c>
      <c r="AI44" s="72"/>
      <c r="AJ44" s="48"/>
      <c r="AK44" s="75" t="s">
        <v>8</v>
      </c>
      <c r="AL44" s="32">
        <v>44470</v>
      </c>
      <c r="AM44" s="33">
        <f t="shared" si="3"/>
        <v>13.9</v>
      </c>
      <c r="AN44" s="34">
        <f t="shared" si="4"/>
        <v>0</v>
      </c>
      <c r="AO44" s="33">
        <f t="shared" si="5"/>
        <v>21.9</v>
      </c>
      <c r="AP44" s="33">
        <f t="shared" si="6"/>
        <v>0</v>
      </c>
      <c r="AQ44" s="217"/>
      <c r="AR44" s="213"/>
      <c r="AS44" s="213"/>
      <c r="AT44" s="213"/>
      <c r="AU44" s="213"/>
      <c r="AV44" s="1"/>
      <c r="AW44" s="68">
        <v>2016</v>
      </c>
      <c r="AX44" s="69">
        <v>533.58530601782934</v>
      </c>
      <c r="AY44" s="69">
        <v>3345.6685082199156</v>
      </c>
      <c r="AZ44" s="69">
        <v>663.18194292950966</v>
      </c>
      <c r="BA44" s="70">
        <v>51.669237877639802</v>
      </c>
      <c r="BB44" s="71">
        <v>571.54499516823716</v>
      </c>
      <c r="BC44" s="69">
        <v>1907.3320161151673</v>
      </c>
      <c r="BD44" s="69">
        <v>348.48195453107257</v>
      </c>
      <c r="BE44" s="70">
        <v>39.741552277682402</v>
      </c>
      <c r="BJ44" s="1"/>
      <c r="BK44" s="1"/>
    </row>
    <row r="45" spans="1:75" x14ac:dyDescent="0.25">
      <c r="A45" s="18">
        <v>44562</v>
      </c>
      <c r="B45" s="19" t="s">
        <v>8</v>
      </c>
      <c r="C45" s="72"/>
      <c r="D45" s="20">
        <v>0</v>
      </c>
      <c r="E45" s="39">
        <v>23.8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72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72"/>
      <c r="Z45" s="72"/>
      <c r="AA45" s="20">
        <v>0</v>
      </c>
      <c r="AB45" s="20">
        <v>0</v>
      </c>
      <c r="AC45" s="20">
        <v>0</v>
      </c>
      <c r="AD45" s="20">
        <v>0</v>
      </c>
      <c r="AE45" s="39">
        <v>10.9</v>
      </c>
      <c r="AF45" s="20">
        <v>0</v>
      </c>
      <c r="AG45" s="72"/>
      <c r="AH45" s="20">
        <v>0</v>
      </c>
      <c r="AI45" s="74"/>
      <c r="AJ45" s="27"/>
      <c r="AK45" s="50" t="s">
        <v>8</v>
      </c>
      <c r="AL45" s="51">
        <v>44562</v>
      </c>
      <c r="AM45" s="24">
        <f t="shared" si="3"/>
        <v>23.8</v>
      </c>
      <c r="AN45" s="52">
        <f t="shared" si="4"/>
        <v>0</v>
      </c>
      <c r="AO45" s="53">
        <f t="shared" si="5"/>
        <v>0</v>
      </c>
      <c r="AP45" s="53">
        <f t="shared" si="6"/>
        <v>10.9</v>
      </c>
      <c r="AQ45" s="215">
        <v>2022</v>
      </c>
      <c r="AR45" s="214">
        <f>SUM(AM45:AM49)</f>
        <v>23.8</v>
      </c>
      <c r="AS45" s="214">
        <f>SUM(AN45:AN49)</f>
        <v>0</v>
      </c>
      <c r="AT45" s="214">
        <f>SUM(AO45:AO49)</f>
        <v>0</v>
      </c>
      <c r="AU45" s="214">
        <f>SUM(AP45:AP49)</f>
        <v>10.9</v>
      </c>
      <c r="AV45" s="1"/>
      <c r="AW45" s="68">
        <v>2017</v>
      </c>
      <c r="AX45" s="69">
        <v>547.20000000000005</v>
      </c>
      <c r="AY45" s="69">
        <v>2662.4</v>
      </c>
      <c r="AZ45" s="69">
        <v>2313.2000000000003</v>
      </c>
      <c r="BA45" s="70">
        <v>39.1</v>
      </c>
      <c r="BB45" s="71">
        <v>426.49999999999994</v>
      </c>
      <c r="BC45" s="69">
        <v>1103.4000000000001</v>
      </c>
      <c r="BD45" s="69">
        <v>1570.3999999999999</v>
      </c>
      <c r="BE45" s="70">
        <v>8.8999999999999986</v>
      </c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</row>
    <row r="46" spans="1:75" x14ac:dyDescent="0.25">
      <c r="A46" s="18"/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39"/>
      <c r="O46" s="20"/>
      <c r="P46" s="39"/>
      <c r="Q46" s="20"/>
      <c r="R46" s="39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1"/>
      <c r="AI46" s="1"/>
      <c r="AJ46" s="1"/>
      <c r="AK46" s="47"/>
      <c r="AL46" s="65"/>
      <c r="AM46" s="37"/>
      <c r="AN46" s="38"/>
      <c r="AO46" s="37"/>
      <c r="AP46" s="37"/>
      <c r="AQ46" s="216"/>
      <c r="AR46" s="203"/>
      <c r="AS46" s="203"/>
      <c r="AT46" s="203"/>
      <c r="AU46" s="203"/>
      <c r="AV46" s="1"/>
      <c r="AW46" s="68">
        <v>2018</v>
      </c>
      <c r="AX46" s="69">
        <v>2838.4</v>
      </c>
      <c r="AY46" s="69">
        <v>173.4</v>
      </c>
      <c r="AZ46" s="69">
        <v>1689</v>
      </c>
      <c r="BA46" s="70">
        <v>0</v>
      </c>
      <c r="BB46" s="71">
        <v>1732.8000000000002</v>
      </c>
      <c r="BC46" s="69">
        <v>403.29999999999995</v>
      </c>
      <c r="BD46" s="69">
        <v>939.19999999999993</v>
      </c>
      <c r="BE46" s="70">
        <v>8</v>
      </c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x14ac:dyDescent="0.25">
      <c r="A47" s="18"/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39"/>
      <c r="O47" s="20"/>
      <c r="P47" s="39"/>
      <c r="Q47" s="20"/>
      <c r="R47" s="39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1"/>
      <c r="AI47" s="1"/>
      <c r="AJ47" s="1"/>
      <c r="AK47" s="76"/>
      <c r="AL47" s="77"/>
      <c r="AM47" s="78"/>
      <c r="AN47" s="79"/>
      <c r="AO47" s="78"/>
      <c r="AP47" s="78"/>
      <c r="AQ47" s="216"/>
      <c r="AR47" s="203"/>
      <c r="AS47" s="203"/>
      <c r="AT47" s="203"/>
      <c r="AU47" s="203"/>
      <c r="AV47" s="1"/>
      <c r="AW47" s="68">
        <v>2019</v>
      </c>
      <c r="AX47" s="69">
        <v>684.93337482682864</v>
      </c>
      <c r="AY47" s="69">
        <v>0</v>
      </c>
      <c r="AZ47" s="69">
        <v>915.2127884153191</v>
      </c>
      <c r="BA47" s="70">
        <v>0</v>
      </c>
      <c r="BB47" s="71">
        <v>481.55599041829851</v>
      </c>
      <c r="BC47" s="69">
        <v>149.66216216216225</v>
      </c>
      <c r="BD47" s="69">
        <v>762.9076002112879</v>
      </c>
      <c r="BE47" s="70">
        <v>0</v>
      </c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x14ac:dyDescent="0.25">
      <c r="A48" s="18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39"/>
      <c r="O48" s="20"/>
      <c r="P48" s="39"/>
      <c r="Q48" s="20"/>
      <c r="R48" s="39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1"/>
      <c r="AI48" s="1"/>
      <c r="AJ48" s="1"/>
      <c r="AK48" s="76"/>
      <c r="AL48" s="77"/>
      <c r="AM48" s="78"/>
      <c r="AN48" s="79"/>
      <c r="AO48" s="78"/>
      <c r="AP48" s="78"/>
      <c r="AQ48" s="216"/>
      <c r="AR48" s="203"/>
      <c r="AS48" s="203"/>
      <c r="AT48" s="203"/>
      <c r="AU48" s="203"/>
      <c r="AV48" s="1"/>
      <c r="AW48" s="68">
        <v>2021</v>
      </c>
      <c r="AX48" s="69">
        <v>947.3674610564168</v>
      </c>
      <c r="AY48" s="69">
        <v>1217.7544763306353</v>
      </c>
      <c r="AZ48" s="69">
        <v>1026.9464144499425</v>
      </c>
      <c r="BA48" s="70">
        <v>167.77041942604853</v>
      </c>
      <c r="BB48" s="71">
        <v>493.37355734322762</v>
      </c>
      <c r="BC48" s="69">
        <v>1538.048</v>
      </c>
      <c r="BD48" s="69">
        <v>800.87514227714905</v>
      </c>
      <c r="BE48" s="70">
        <v>11.998799999999999</v>
      </c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1:75" ht="15.75" thickBot="1" x14ac:dyDescent="0.3">
      <c r="A49" s="18"/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39"/>
      <c r="O49" s="20"/>
      <c r="P49" s="39"/>
      <c r="Q49" s="20"/>
      <c r="R49" s="39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1"/>
      <c r="AI49" s="1"/>
      <c r="AJ49" s="1"/>
      <c r="AK49" s="80"/>
      <c r="AL49" s="81"/>
      <c r="AM49" s="82"/>
      <c r="AN49" s="83"/>
      <c r="AO49" s="82"/>
      <c r="AP49" s="82"/>
      <c r="AQ49" s="217"/>
      <c r="AR49" s="213"/>
      <c r="AS49" s="213"/>
      <c r="AT49" s="213"/>
      <c r="AU49" s="213"/>
      <c r="AV49" s="1"/>
      <c r="AW49" s="84">
        <v>2022</v>
      </c>
      <c r="AX49" s="85">
        <v>288.39999999999998</v>
      </c>
      <c r="AY49" s="85">
        <v>0</v>
      </c>
      <c r="AZ49" s="85">
        <v>34.799999999999997</v>
      </c>
      <c r="BA49" s="86">
        <v>41.6</v>
      </c>
      <c r="BB49" s="87">
        <v>113.3</v>
      </c>
      <c r="BC49" s="85">
        <v>0</v>
      </c>
      <c r="BD49" s="85">
        <v>23.2</v>
      </c>
      <c r="BE49" s="86">
        <v>12</v>
      </c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</row>
    <row r="50" spans="1:75" ht="15.75" thickBot="1" x14ac:dyDescent="0.3">
      <c r="A50" s="18"/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39"/>
      <c r="O50" s="20"/>
      <c r="P50" s="39"/>
      <c r="Q50" s="20"/>
      <c r="R50" s="39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1"/>
      <c r="AI50" s="1"/>
      <c r="AJ50" s="1"/>
      <c r="AK50" s="88" t="s">
        <v>8</v>
      </c>
      <c r="AL50" s="88" t="s">
        <v>48</v>
      </c>
      <c r="AM50" s="89">
        <f>SUM(AM4:AM49)</f>
        <v>2327.3435161190168</v>
      </c>
      <c r="AN50" s="89">
        <f>SUM(AN4:AN49)</f>
        <v>3190.529956915198</v>
      </c>
      <c r="AO50" s="89">
        <f>SUM(AO4:AO49)</f>
        <v>1401.728594183206</v>
      </c>
      <c r="AP50" s="89">
        <f>SUM(AP4:AP49)</f>
        <v>161.62106481481482</v>
      </c>
      <c r="AQ50" s="90"/>
      <c r="AR50" s="90"/>
      <c r="AS50" s="90"/>
      <c r="AT50" s="90"/>
      <c r="AU50" s="90"/>
      <c r="AV50" s="1"/>
      <c r="AW50" s="1"/>
      <c r="AX50" s="1"/>
      <c r="AY50" s="1"/>
      <c r="AZ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</row>
    <row r="53" spans="1:75" x14ac:dyDescent="0.25">
      <c r="A53" s="91"/>
      <c r="B53" s="218" t="s">
        <v>49</v>
      </c>
      <c r="C53" s="218"/>
      <c r="D53" s="218"/>
    </row>
    <row r="54" spans="1:75" x14ac:dyDescent="0.25">
      <c r="A54" s="92"/>
      <c r="B54" s="218" t="s">
        <v>50</v>
      </c>
      <c r="C54" s="218"/>
      <c r="D54" s="218"/>
    </row>
  </sheetData>
  <mergeCells count="77">
    <mergeCell ref="B53:D53"/>
    <mergeCell ref="B54:D54"/>
    <mergeCell ref="AQ40:AQ44"/>
    <mergeCell ref="AR40:AR44"/>
    <mergeCell ref="AS40:AS44"/>
    <mergeCell ref="AT40:AT44"/>
    <mergeCell ref="AU40:AU44"/>
    <mergeCell ref="AQ45:AQ49"/>
    <mergeCell ref="AR45:AR49"/>
    <mergeCell ref="AS45:AS49"/>
    <mergeCell ref="AT45:AT49"/>
    <mergeCell ref="AU45:AU49"/>
    <mergeCell ref="AW34:BE34"/>
    <mergeCell ref="AW35:BA35"/>
    <mergeCell ref="BB35:BE35"/>
    <mergeCell ref="AQ37:AQ39"/>
    <mergeCell ref="AR37:AR39"/>
    <mergeCell ref="AS37:AS39"/>
    <mergeCell ref="AT37:AT39"/>
    <mergeCell ref="AU37:AU39"/>
    <mergeCell ref="AQ34:AQ36"/>
    <mergeCell ref="AR34:AR36"/>
    <mergeCell ref="AS34:AS36"/>
    <mergeCell ref="AT34:AT36"/>
    <mergeCell ref="AU34:AU36"/>
    <mergeCell ref="AQ31:AQ33"/>
    <mergeCell ref="AR31:AR33"/>
    <mergeCell ref="AS31:AS33"/>
    <mergeCell ref="AT31:AT33"/>
    <mergeCell ref="AU31:AU33"/>
    <mergeCell ref="AQ25:AQ27"/>
    <mergeCell ref="AR25:AR27"/>
    <mergeCell ref="AS25:AS27"/>
    <mergeCell ref="AT25:AT27"/>
    <mergeCell ref="AU25:AU27"/>
    <mergeCell ref="AQ28:AQ30"/>
    <mergeCell ref="AR28:AR30"/>
    <mergeCell ref="AS28:AS30"/>
    <mergeCell ref="AT28:AT30"/>
    <mergeCell ref="AU28:AU30"/>
    <mergeCell ref="AQ21:AQ22"/>
    <mergeCell ref="AR21:AR22"/>
    <mergeCell ref="AS21:AS22"/>
    <mergeCell ref="AT21:AT22"/>
    <mergeCell ref="AU21:AU22"/>
    <mergeCell ref="AQ23:AQ24"/>
    <mergeCell ref="AR23:AR24"/>
    <mergeCell ref="AS23:AS24"/>
    <mergeCell ref="AT23:AT24"/>
    <mergeCell ref="AU23:AU24"/>
    <mergeCell ref="AQ14:AQ17"/>
    <mergeCell ref="AR14:AR17"/>
    <mergeCell ref="AS14:AS17"/>
    <mergeCell ref="AT14:AT17"/>
    <mergeCell ref="AU14:AU17"/>
    <mergeCell ref="AQ18:AQ20"/>
    <mergeCell ref="AR18:AR20"/>
    <mergeCell ref="AS18:AS20"/>
    <mergeCell ref="AT18:AT20"/>
    <mergeCell ref="AU18:AU20"/>
    <mergeCell ref="AQ4:AQ5"/>
    <mergeCell ref="AR4:AR5"/>
    <mergeCell ref="AS4:AS5"/>
    <mergeCell ref="AT4:AT5"/>
    <mergeCell ref="AU4:AU5"/>
    <mergeCell ref="AQ6:AQ13"/>
    <mergeCell ref="AR6:AR13"/>
    <mergeCell ref="AS6:AS13"/>
    <mergeCell ref="AT6:AT13"/>
    <mergeCell ref="AU6:AU13"/>
    <mergeCell ref="A1:C1"/>
    <mergeCell ref="AK1:AM1"/>
    <mergeCell ref="AW1:BA1"/>
    <mergeCell ref="AK2:AK3"/>
    <mergeCell ref="AL2:AL3"/>
    <mergeCell ref="AQ2:AQ3"/>
    <mergeCell ref="AW2:BA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5"/>
  <sheetViews>
    <sheetView workbookViewId="0">
      <selection activeCell="F27" sqref="F27"/>
    </sheetView>
  </sheetViews>
  <sheetFormatPr baseColWidth="10" defaultColWidth="11.42578125" defaultRowHeight="15" x14ac:dyDescent="0.25"/>
  <cols>
    <col min="41" max="41" width="13" customWidth="1"/>
    <col min="46" max="46" width="13.7109375" customWidth="1"/>
    <col min="52" max="52" width="13.140625" customWidth="1"/>
    <col min="56" max="56" width="13.42578125" customWidth="1"/>
  </cols>
  <sheetData>
    <row r="1" spans="1:61" ht="15.75" thickBot="1" x14ac:dyDescent="0.3">
      <c r="A1" s="18"/>
      <c r="B1" s="19"/>
      <c r="C1" s="20"/>
      <c r="D1" s="39"/>
      <c r="E1" s="20"/>
      <c r="F1" s="20"/>
      <c r="G1" s="20"/>
      <c r="H1" s="20"/>
      <c r="I1" s="20"/>
      <c r="J1" s="20"/>
      <c r="K1" s="20"/>
      <c r="L1" s="20"/>
      <c r="M1" s="20"/>
      <c r="N1" s="39"/>
      <c r="O1" s="20"/>
      <c r="P1" s="20"/>
      <c r="Q1" s="20"/>
      <c r="R1" s="39"/>
      <c r="S1" s="20"/>
      <c r="T1" s="20"/>
      <c r="U1" s="20"/>
      <c r="V1" s="20"/>
      <c r="W1" s="20"/>
      <c r="X1" s="20"/>
      <c r="Y1" s="20"/>
      <c r="Z1" s="20"/>
      <c r="AA1" s="39"/>
      <c r="AB1" s="20"/>
      <c r="AC1" s="20"/>
      <c r="AD1" s="20"/>
      <c r="AE1" s="20"/>
      <c r="AF1" s="20"/>
      <c r="AG1" s="20"/>
      <c r="AH1" s="1"/>
      <c r="AI1" s="1"/>
      <c r="AJ1" s="1"/>
      <c r="AK1" s="93"/>
      <c r="AL1" s="94"/>
      <c r="AM1" s="94"/>
      <c r="AN1" s="94"/>
      <c r="AO1" s="94"/>
      <c r="AP1" s="1"/>
      <c r="AQ1" s="1"/>
      <c r="AR1" s="1"/>
      <c r="AS1" s="1"/>
      <c r="AT1" s="1"/>
      <c r="AU1" s="1"/>
      <c r="AV1" s="197" t="s">
        <v>1</v>
      </c>
      <c r="AW1" s="198"/>
      <c r="AX1" s="198"/>
      <c r="AY1" s="198"/>
      <c r="AZ1" s="199"/>
      <c r="BB1" s="2"/>
      <c r="BC1" s="2"/>
      <c r="BD1" s="2"/>
      <c r="BE1" s="2"/>
      <c r="BF1" s="2"/>
      <c r="BI1" s="1"/>
    </row>
    <row r="2" spans="1:61" x14ac:dyDescent="0.25">
      <c r="A2" s="18"/>
      <c r="B2" s="19"/>
      <c r="C2" s="20"/>
      <c r="D2" s="39"/>
      <c r="E2" s="20"/>
      <c r="F2" s="20"/>
      <c r="G2" s="20"/>
      <c r="H2" s="20"/>
      <c r="I2" s="20"/>
      <c r="J2" s="20"/>
      <c r="K2" s="20"/>
      <c r="L2" s="20"/>
      <c r="M2" s="20"/>
      <c r="N2" s="39"/>
      <c r="O2" s="20"/>
      <c r="P2" s="20"/>
      <c r="Q2" s="20"/>
      <c r="R2" s="39"/>
      <c r="S2" s="20"/>
      <c r="T2" s="20"/>
      <c r="U2" s="20"/>
      <c r="V2" s="20"/>
      <c r="W2" s="20"/>
      <c r="X2" s="20"/>
      <c r="Y2" s="20"/>
      <c r="Z2" s="20"/>
      <c r="AA2" s="39"/>
      <c r="AB2" s="20"/>
      <c r="AC2" s="20"/>
      <c r="AD2" s="20"/>
      <c r="AE2" s="20"/>
      <c r="AF2" s="20"/>
      <c r="AG2" s="20"/>
      <c r="AH2" s="1"/>
      <c r="AI2" s="1"/>
      <c r="AJ2" s="200" t="s">
        <v>2</v>
      </c>
      <c r="AK2" s="200" t="s">
        <v>3</v>
      </c>
      <c r="AL2" s="3" t="s">
        <v>4</v>
      </c>
      <c r="AM2" s="3" t="s">
        <v>5</v>
      </c>
      <c r="AN2" s="3" t="s">
        <v>6</v>
      </c>
      <c r="AO2" s="3" t="s">
        <v>7</v>
      </c>
      <c r="AP2" s="200" t="s">
        <v>3</v>
      </c>
      <c r="AQ2" s="4" t="s">
        <v>4</v>
      </c>
      <c r="AR2" s="4" t="s">
        <v>5</v>
      </c>
      <c r="AS2" s="4" t="s">
        <v>6</v>
      </c>
      <c r="AT2" s="4" t="s">
        <v>7</v>
      </c>
      <c r="AU2" s="1"/>
      <c r="AV2" s="197" t="s">
        <v>51</v>
      </c>
      <c r="AW2" s="198"/>
      <c r="AX2" s="198"/>
      <c r="AY2" s="198"/>
      <c r="AZ2" s="199"/>
      <c r="BB2" s="2"/>
      <c r="BC2" s="2"/>
      <c r="BD2" s="2"/>
      <c r="BE2" s="2"/>
      <c r="BF2" s="2"/>
      <c r="BI2" s="1"/>
    </row>
    <row r="3" spans="1:61" ht="15.75" thickBot="1" x14ac:dyDescent="0.3">
      <c r="A3" s="5" t="s">
        <v>3</v>
      </c>
      <c r="B3" s="5" t="s">
        <v>2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  <c r="Q3" s="5" t="s">
        <v>23</v>
      </c>
      <c r="R3" s="5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37</v>
      </c>
      <c r="AF3" s="5" t="s">
        <v>38</v>
      </c>
      <c r="AG3" s="5" t="s">
        <v>39</v>
      </c>
      <c r="AH3" s="5" t="s">
        <v>40</v>
      </c>
      <c r="AI3" s="5" t="s">
        <v>41</v>
      </c>
      <c r="AJ3" s="201"/>
      <c r="AK3" s="201"/>
      <c r="AL3" s="9" t="s">
        <v>42</v>
      </c>
      <c r="AM3" s="9" t="s">
        <v>42</v>
      </c>
      <c r="AN3" s="9" t="s">
        <v>42</v>
      </c>
      <c r="AO3" s="9" t="s">
        <v>42</v>
      </c>
      <c r="AP3" s="201"/>
      <c r="AQ3" s="10" t="s">
        <v>42</v>
      </c>
      <c r="AR3" s="10" t="s">
        <v>42</v>
      </c>
      <c r="AS3" s="10" t="s">
        <v>42</v>
      </c>
      <c r="AT3" s="10" t="s">
        <v>42</v>
      </c>
      <c r="AU3" s="1"/>
      <c r="AV3" s="11" t="s">
        <v>43</v>
      </c>
      <c r="AW3" s="12" t="s">
        <v>4</v>
      </c>
      <c r="AX3" s="12" t="s">
        <v>44</v>
      </c>
      <c r="AY3" s="12" t="s">
        <v>45</v>
      </c>
      <c r="AZ3" s="13" t="s">
        <v>7</v>
      </c>
      <c r="BB3" s="14"/>
      <c r="BC3" s="14"/>
      <c r="BD3" s="14"/>
      <c r="BE3" s="14"/>
      <c r="BF3" s="14"/>
      <c r="BI3" s="1"/>
    </row>
    <row r="4" spans="1:61" x14ac:dyDescent="0.25">
      <c r="A4" s="18">
        <v>39753</v>
      </c>
      <c r="B4" s="19" t="s">
        <v>51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  <c r="AF4" s="20">
        <v>0</v>
      </c>
      <c r="AG4" s="20">
        <v>0</v>
      </c>
      <c r="AH4" s="20">
        <v>0</v>
      </c>
      <c r="AI4" s="20">
        <v>0</v>
      </c>
      <c r="AJ4" s="22" t="s">
        <v>51</v>
      </c>
      <c r="AK4" s="95">
        <v>39753</v>
      </c>
      <c r="AL4" s="24">
        <f>SUM(C4:J4)+L4+M4+S4+T4+AB4+AG4+AH4+AI4</f>
        <v>0</v>
      </c>
      <c r="AM4" s="24">
        <f>K4+O4+Q4+U4+V4+W4+X4+Y4+Z4+AA4+AC4+AD4</f>
        <v>0</v>
      </c>
      <c r="AN4" s="24">
        <f>N4+P4+R4</f>
        <v>0</v>
      </c>
      <c r="AO4" s="24">
        <f>AE4+AF4</f>
        <v>0</v>
      </c>
      <c r="AP4" s="207">
        <v>2008</v>
      </c>
      <c r="AQ4" s="206">
        <f>SUM(AL4:AL5)</f>
        <v>0</v>
      </c>
      <c r="AR4" s="206">
        <f>SUM(AM4:AM5)</f>
        <v>0</v>
      </c>
      <c r="AS4" s="206">
        <f>SUM(AN4:AN5)</f>
        <v>0</v>
      </c>
      <c r="AT4" s="206">
        <f>SUM(AO4:AO5)</f>
        <v>0</v>
      </c>
      <c r="AU4" s="1"/>
      <c r="AV4" s="26">
        <v>2008</v>
      </c>
      <c r="AW4" s="27">
        <f>VALUE(AQ4)</f>
        <v>0</v>
      </c>
      <c r="AX4" s="27">
        <f>VALUE(AR4)</f>
        <v>0</v>
      </c>
      <c r="AY4" s="27">
        <f>VALUE(AS4)</f>
        <v>0</v>
      </c>
      <c r="AZ4" s="28">
        <f>VALUE(AT4)</f>
        <v>0</v>
      </c>
      <c r="BB4" s="15"/>
      <c r="BC4" s="29"/>
      <c r="BD4" s="29"/>
      <c r="BE4" s="29"/>
      <c r="BF4" s="29"/>
      <c r="BI4" s="1"/>
    </row>
    <row r="5" spans="1:61" ht="15.75" thickBot="1" x14ac:dyDescent="0.3">
      <c r="A5" s="18">
        <v>39783</v>
      </c>
      <c r="B5" s="19" t="s">
        <v>51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49" t="s">
        <v>51</v>
      </c>
      <c r="AK5" s="96">
        <v>39783</v>
      </c>
      <c r="AL5" s="97">
        <f t="shared" ref="AL5:AL38" si="0">SUM(C5:J5)+L5+M5+S5+T5+AB5+AG5+AH5+AI5</f>
        <v>0</v>
      </c>
      <c r="AM5" s="97">
        <f t="shared" ref="AM5:AM45" si="1">K5+O5+Q5+U5+V5+W5+X5+Y5+Z5+AA5+AC5+AD5</f>
        <v>0</v>
      </c>
      <c r="AN5" s="97">
        <f t="shared" ref="AN5:AN38" si="2">N5+P5+R5</f>
        <v>0</v>
      </c>
      <c r="AO5" s="97">
        <f t="shared" ref="AO5:AO40" si="3">AE5+AF5</f>
        <v>0</v>
      </c>
      <c r="AP5" s="202"/>
      <c r="AQ5" s="203"/>
      <c r="AR5" s="203"/>
      <c r="AS5" s="203"/>
      <c r="AT5" s="203"/>
      <c r="AU5" s="1"/>
      <c r="AV5" s="26">
        <v>2009</v>
      </c>
      <c r="AW5" s="27">
        <f>VALUE(AQ6)</f>
        <v>24.34</v>
      </c>
      <c r="AX5" s="27">
        <f>VALUE(AR6)</f>
        <v>0</v>
      </c>
      <c r="AY5" s="27">
        <f>VALUE(AS6)</f>
        <v>35.880000000000003</v>
      </c>
      <c r="AZ5" s="28">
        <f>VALUE(AT6)</f>
        <v>0</v>
      </c>
      <c r="BB5" s="15"/>
      <c r="BC5" s="29"/>
      <c r="BD5" s="29"/>
      <c r="BE5" s="29"/>
      <c r="BF5" s="29"/>
      <c r="BI5" s="1"/>
    </row>
    <row r="6" spans="1:61" x14ac:dyDescent="0.25">
      <c r="A6" s="18">
        <v>39814</v>
      </c>
      <c r="B6" s="19" t="s">
        <v>51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2" t="s">
        <v>51</v>
      </c>
      <c r="AK6" s="95">
        <v>39814</v>
      </c>
      <c r="AL6" s="24">
        <f t="shared" si="0"/>
        <v>0</v>
      </c>
      <c r="AM6" s="24">
        <f t="shared" si="1"/>
        <v>0</v>
      </c>
      <c r="AN6" s="24">
        <f t="shared" si="2"/>
        <v>0</v>
      </c>
      <c r="AO6" s="24">
        <f t="shared" si="3"/>
        <v>0</v>
      </c>
      <c r="AP6" s="202">
        <v>2009</v>
      </c>
      <c r="AQ6" s="203">
        <f>SUM(AL6:AL13)</f>
        <v>24.34</v>
      </c>
      <c r="AR6" s="203">
        <f>SUM(AM6:AM13)</f>
        <v>0</v>
      </c>
      <c r="AS6" s="204">
        <f>SUM(AN6:AN13)</f>
        <v>35.880000000000003</v>
      </c>
      <c r="AT6" s="204">
        <f>SUM(AO6:AO13)</f>
        <v>0</v>
      </c>
      <c r="AU6" s="1"/>
      <c r="AV6" s="26">
        <v>2010</v>
      </c>
      <c r="AW6" s="27">
        <f>VALUE(AQ14)</f>
        <v>24.48</v>
      </c>
      <c r="AX6" s="27">
        <f>VALUE(AR14)</f>
        <v>0</v>
      </c>
      <c r="AY6" s="27">
        <f>VALUE(AS14)</f>
        <v>0</v>
      </c>
      <c r="AZ6" s="28">
        <f>VALUE(AT14)</f>
        <v>0</v>
      </c>
      <c r="BB6" s="15"/>
      <c r="BC6" s="29"/>
      <c r="BD6" s="29"/>
      <c r="BE6" s="29"/>
      <c r="BF6" s="29"/>
      <c r="BI6" s="1"/>
    </row>
    <row r="7" spans="1:61" x14ac:dyDescent="0.25">
      <c r="A7" s="18">
        <v>39845</v>
      </c>
      <c r="B7" s="19" t="s">
        <v>51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47" t="s">
        <v>51</v>
      </c>
      <c r="AK7" s="98">
        <v>39845</v>
      </c>
      <c r="AL7" s="99">
        <f t="shared" si="0"/>
        <v>0</v>
      </c>
      <c r="AM7" s="99">
        <f t="shared" si="1"/>
        <v>0</v>
      </c>
      <c r="AN7" s="99">
        <f t="shared" si="2"/>
        <v>0</v>
      </c>
      <c r="AO7" s="99">
        <f t="shared" si="3"/>
        <v>0</v>
      </c>
      <c r="AP7" s="202"/>
      <c r="AQ7" s="203"/>
      <c r="AR7" s="203"/>
      <c r="AS7" s="205"/>
      <c r="AT7" s="205"/>
      <c r="AU7" s="1"/>
      <c r="AV7" s="26">
        <v>2011</v>
      </c>
      <c r="AW7" s="27">
        <f>VALUE(AQ18)</f>
        <v>89.399999999999991</v>
      </c>
      <c r="AX7" s="27">
        <f>VALUE(AR18)</f>
        <v>0</v>
      </c>
      <c r="AY7" s="27">
        <f>VALUE(AS18)</f>
        <v>0</v>
      </c>
      <c r="AZ7" s="28">
        <f>VALUE(AT18)</f>
        <v>0</v>
      </c>
      <c r="BB7" s="15"/>
      <c r="BC7" s="29"/>
      <c r="BD7" s="29"/>
      <c r="BE7" s="29"/>
      <c r="BF7" s="29"/>
      <c r="BI7" s="1"/>
    </row>
    <row r="8" spans="1:61" x14ac:dyDescent="0.25">
      <c r="A8" s="18">
        <v>39873</v>
      </c>
      <c r="B8" s="19" t="s">
        <v>51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47" t="s">
        <v>51</v>
      </c>
      <c r="AK8" s="98">
        <v>39873</v>
      </c>
      <c r="AL8" s="99">
        <f t="shared" si="0"/>
        <v>0</v>
      </c>
      <c r="AM8" s="99">
        <f t="shared" si="1"/>
        <v>0</v>
      </c>
      <c r="AN8" s="99">
        <f t="shared" si="2"/>
        <v>0</v>
      </c>
      <c r="AO8" s="99">
        <f t="shared" si="3"/>
        <v>0</v>
      </c>
      <c r="AP8" s="202"/>
      <c r="AQ8" s="203"/>
      <c r="AR8" s="203"/>
      <c r="AS8" s="205"/>
      <c r="AT8" s="205"/>
      <c r="AU8" s="1"/>
      <c r="AV8" s="26">
        <v>2013</v>
      </c>
      <c r="AW8" s="27">
        <f>VALUE(AQ21)</f>
        <v>1112.0598275738671</v>
      </c>
      <c r="AX8" s="27">
        <f>VALUE(AR21)</f>
        <v>60.380952294488353</v>
      </c>
      <c r="AY8" s="27">
        <f>VALUE(AS21)</f>
        <v>31.944137407077381</v>
      </c>
      <c r="AZ8" s="28">
        <f>VALUE(AT21)</f>
        <v>0</v>
      </c>
      <c r="BB8" s="15"/>
      <c r="BC8" s="29"/>
      <c r="BD8" s="29"/>
      <c r="BE8" s="29"/>
      <c r="BF8" s="29"/>
      <c r="BI8" s="1"/>
    </row>
    <row r="9" spans="1:61" x14ac:dyDescent="0.25">
      <c r="A9" s="18">
        <v>39934</v>
      </c>
      <c r="B9" s="19" t="s">
        <v>51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47" t="s">
        <v>51</v>
      </c>
      <c r="AK9" s="98">
        <v>39934</v>
      </c>
      <c r="AL9" s="99">
        <f t="shared" si="0"/>
        <v>0</v>
      </c>
      <c r="AM9" s="99">
        <f t="shared" si="1"/>
        <v>0</v>
      </c>
      <c r="AN9" s="99">
        <f t="shared" si="2"/>
        <v>0</v>
      </c>
      <c r="AO9" s="99">
        <f t="shared" si="3"/>
        <v>0</v>
      </c>
      <c r="AP9" s="202"/>
      <c r="AQ9" s="203"/>
      <c r="AR9" s="203"/>
      <c r="AS9" s="205"/>
      <c r="AT9" s="205"/>
      <c r="AU9" s="1"/>
      <c r="AV9" s="26">
        <v>2014</v>
      </c>
      <c r="AW9" s="27">
        <f>VALUE(AQ23)</f>
        <v>4.9763380006830333</v>
      </c>
      <c r="AX9" s="27">
        <f>VALUE(AR23)</f>
        <v>0</v>
      </c>
      <c r="AY9" s="27">
        <f>VALUE(AS23)</f>
        <v>32.346197004439709</v>
      </c>
      <c r="AZ9" s="28">
        <f>VALUE(AT23)</f>
        <v>9.1232863345855595</v>
      </c>
      <c r="BB9" s="15"/>
      <c r="BC9" s="29"/>
      <c r="BD9" s="29"/>
      <c r="BE9" s="29"/>
      <c r="BF9" s="29"/>
      <c r="BI9" s="1"/>
    </row>
    <row r="10" spans="1:61" x14ac:dyDescent="0.25">
      <c r="A10" s="18">
        <v>39995</v>
      </c>
      <c r="B10" s="19" t="s">
        <v>51</v>
      </c>
      <c r="C10" s="20">
        <v>0</v>
      </c>
      <c r="D10" s="5">
        <v>1.04</v>
      </c>
      <c r="E10" s="5">
        <v>2.68</v>
      </c>
      <c r="F10" s="20">
        <v>0</v>
      </c>
      <c r="G10" s="20">
        <v>0</v>
      </c>
      <c r="H10" s="5">
        <v>1.22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47" t="s">
        <v>51</v>
      </c>
      <c r="AK10" s="98">
        <v>39995</v>
      </c>
      <c r="AL10" s="99">
        <f t="shared" si="0"/>
        <v>4.9400000000000004</v>
      </c>
      <c r="AM10" s="99">
        <f t="shared" si="1"/>
        <v>0</v>
      </c>
      <c r="AN10" s="99">
        <f t="shared" si="2"/>
        <v>0</v>
      </c>
      <c r="AO10" s="99">
        <f t="shared" si="3"/>
        <v>0</v>
      </c>
      <c r="AP10" s="202"/>
      <c r="AQ10" s="203"/>
      <c r="AR10" s="203"/>
      <c r="AS10" s="205"/>
      <c r="AT10" s="205"/>
      <c r="AU10" s="1"/>
      <c r="AV10" s="26">
        <v>2015</v>
      </c>
      <c r="AW10" s="27">
        <f>VALUE(AQ25)</f>
        <v>25.590164954870836</v>
      </c>
      <c r="AX10" s="27">
        <f>VALUE(AR25)</f>
        <v>22.6</v>
      </c>
      <c r="AY10" s="27">
        <f>VALUE(AS25)</f>
        <v>54.729168525955679</v>
      </c>
      <c r="AZ10" s="28">
        <f>VALUE(AT25)</f>
        <v>131.4</v>
      </c>
      <c r="BB10" s="15"/>
      <c r="BC10" s="29"/>
      <c r="BD10" s="29"/>
      <c r="BE10" s="29"/>
      <c r="BF10" s="29"/>
      <c r="BI10" s="1"/>
    </row>
    <row r="11" spans="1:61" x14ac:dyDescent="0.25">
      <c r="A11" s="18">
        <v>40026</v>
      </c>
      <c r="B11" s="19" t="s">
        <v>51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47" t="s">
        <v>51</v>
      </c>
      <c r="AK11" s="98">
        <v>40026</v>
      </c>
      <c r="AL11" s="99">
        <f t="shared" si="0"/>
        <v>0</v>
      </c>
      <c r="AM11" s="99">
        <f t="shared" si="1"/>
        <v>0</v>
      </c>
      <c r="AN11" s="99">
        <f t="shared" si="2"/>
        <v>0</v>
      </c>
      <c r="AO11" s="99">
        <f t="shared" si="3"/>
        <v>0</v>
      </c>
      <c r="AP11" s="202"/>
      <c r="AQ11" s="203"/>
      <c r="AR11" s="203"/>
      <c r="AS11" s="205"/>
      <c r="AT11" s="205"/>
      <c r="AU11" s="1"/>
      <c r="AV11" s="26">
        <v>2016</v>
      </c>
      <c r="AW11" s="27">
        <f>VALUE(AQ28)</f>
        <v>79.956603773584973</v>
      </c>
      <c r="AX11" s="27">
        <f>VALUE(AR28)</f>
        <v>509.67169811320804</v>
      </c>
      <c r="AY11" s="27">
        <f>VALUE(AS28)</f>
        <v>48.941509433962295</v>
      </c>
      <c r="AZ11" s="28">
        <f>VALUE(AT28)</f>
        <v>9.1018867924528379</v>
      </c>
      <c r="BB11" s="15"/>
      <c r="BC11" s="29"/>
      <c r="BD11" s="29"/>
      <c r="BE11" s="29"/>
      <c r="BF11" s="29"/>
      <c r="BI11" s="1"/>
    </row>
    <row r="12" spans="1:61" x14ac:dyDescent="0.25">
      <c r="A12" s="18">
        <v>40087</v>
      </c>
      <c r="B12" s="19" t="s">
        <v>51</v>
      </c>
      <c r="C12" s="20">
        <v>0</v>
      </c>
      <c r="D12" s="5">
        <v>4.25</v>
      </c>
      <c r="E12" s="5">
        <v>9.52</v>
      </c>
      <c r="F12" s="20">
        <v>0</v>
      </c>
      <c r="G12" s="20">
        <v>0</v>
      </c>
      <c r="H12" s="5">
        <v>5.63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5">
        <v>35.880000000000003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47" t="s">
        <v>51</v>
      </c>
      <c r="AK12" s="98">
        <v>40087</v>
      </c>
      <c r="AL12" s="99">
        <f t="shared" si="0"/>
        <v>19.399999999999999</v>
      </c>
      <c r="AM12" s="99">
        <f t="shared" si="1"/>
        <v>0</v>
      </c>
      <c r="AN12" s="99">
        <f t="shared" si="2"/>
        <v>35.880000000000003</v>
      </c>
      <c r="AO12" s="99">
        <f t="shared" si="3"/>
        <v>0</v>
      </c>
      <c r="AP12" s="202"/>
      <c r="AQ12" s="203"/>
      <c r="AR12" s="203"/>
      <c r="AS12" s="205"/>
      <c r="AT12" s="205"/>
      <c r="AU12" s="1"/>
      <c r="AV12" s="26">
        <v>2017</v>
      </c>
      <c r="AW12" s="27">
        <f>VALUE(AQ31)</f>
        <v>81.8</v>
      </c>
      <c r="AX12" s="27">
        <f>VALUE(AR31)</f>
        <v>297.70000000000005</v>
      </c>
      <c r="AY12" s="27">
        <f>VALUE(AS31)</f>
        <v>277.2</v>
      </c>
      <c r="AZ12" s="28">
        <f>VALUE(AT31)</f>
        <v>0</v>
      </c>
      <c r="BB12" s="15"/>
      <c r="BC12" s="29"/>
      <c r="BD12" s="29"/>
      <c r="BE12" s="29"/>
      <c r="BF12" s="29"/>
      <c r="BI12" s="1"/>
    </row>
    <row r="13" spans="1:61" ht="15.75" thickBot="1" x14ac:dyDescent="0.3">
      <c r="A13" s="18">
        <v>40148</v>
      </c>
      <c r="B13" s="19" t="s">
        <v>51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49" t="s">
        <v>51</v>
      </c>
      <c r="AK13" s="96">
        <v>40148</v>
      </c>
      <c r="AL13" s="97">
        <f t="shared" si="0"/>
        <v>0</v>
      </c>
      <c r="AM13" s="97">
        <f t="shared" si="1"/>
        <v>0</v>
      </c>
      <c r="AN13" s="97">
        <f t="shared" si="2"/>
        <v>0</v>
      </c>
      <c r="AO13" s="97">
        <f t="shared" si="3"/>
        <v>0</v>
      </c>
      <c r="AP13" s="202"/>
      <c r="AQ13" s="203"/>
      <c r="AR13" s="203"/>
      <c r="AS13" s="206"/>
      <c r="AT13" s="206"/>
      <c r="AU13" s="1"/>
      <c r="AV13" s="26">
        <v>2018</v>
      </c>
      <c r="AW13" s="27">
        <f>VALUE(AQ34)</f>
        <v>228.40000000000003</v>
      </c>
      <c r="AX13" s="27">
        <f>VALUE(AR34)</f>
        <v>61</v>
      </c>
      <c r="AY13" s="27">
        <f>VALUE(AS34)</f>
        <v>61.3</v>
      </c>
      <c r="AZ13" s="28">
        <f>VALUE(AT34)</f>
        <v>0</v>
      </c>
      <c r="BB13" s="15"/>
      <c r="BC13" s="29"/>
      <c r="BD13" s="29"/>
      <c r="BE13" s="29"/>
      <c r="BF13" s="29"/>
      <c r="BI13" s="1"/>
    </row>
    <row r="14" spans="1:61" x14ac:dyDescent="0.25">
      <c r="A14" s="18">
        <v>40210</v>
      </c>
      <c r="B14" s="19" t="s">
        <v>51</v>
      </c>
      <c r="C14" s="39">
        <v>18.350000000000001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2" t="s">
        <v>51</v>
      </c>
      <c r="AK14" s="95">
        <v>40210</v>
      </c>
      <c r="AL14" s="24">
        <f t="shared" si="0"/>
        <v>18.350000000000001</v>
      </c>
      <c r="AM14" s="24">
        <f t="shared" si="1"/>
        <v>0</v>
      </c>
      <c r="AN14" s="24">
        <f t="shared" si="2"/>
        <v>0</v>
      </c>
      <c r="AO14" s="24">
        <f t="shared" si="3"/>
        <v>0</v>
      </c>
      <c r="AP14" s="208">
        <v>2010</v>
      </c>
      <c r="AQ14" s="204">
        <f>SUM(AL14:AL17)</f>
        <v>24.48</v>
      </c>
      <c r="AR14" s="204">
        <f>SUM(AM14:AM17)</f>
        <v>0</v>
      </c>
      <c r="AS14" s="204">
        <f>SUM(AN14:AN17)</f>
        <v>0</v>
      </c>
      <c r="AT14" s="204">
        <f>SUM(AO14:AO17)</f>
        <v>0</v>
      </c>
      <c r="AU14" s="1"/>
      <c r="AV14" s="26">
        <v>2019</v>
      </c>
      <c r="AW14" s="27">
        <f>VALUE(AQ37)</f>
        <v>108.9325310019841</v>
      </c>
      <c r="AX14" s="27">
        <f>VALUE(AR37)</f>
        <v>0</v>
      </c>
      <c r="AY14" s="27">
        <f>VALUE(AS37)</f>
        <v>308.74827504960314</v>
      </c>
      <c r="AZ14" s="28">
        <f>VALUE(AT37)</f>
        <v>0</v>
      </c>
      <c r="BB14" s="15"/>
      <c r="BC14" s="29"/>
      <c r="BD14" s="29"/>
      <c r="BE14" s="29"/>
      <c r="BF14" s="29"/>
      <c r="BI14" s="1"/>
    </row>
    <row r="15" spans="1:61" x14ac:dyDescent="0.25">
      <c r="A15" s="18">
        <v>40269</v>
      </c>
      <c r="B15" s="19" t="s">
        <v>51</v>
      </c>
      <c r="C15" s="20">
        <v>0</v>
      </c>
      <c r="D15" s="20">
        <v>0</v>
      </c>
      <c r="E15" s="39">
        <v>1.82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47" t="s">
        <v>51</v>
      </c>
      <c r="AK15" s="98">
        <v>40269</v>
      </c>
      <c r="AL15" s="99">
        <f t="shared" si="0"/>
        <v>1.82</v>
      </c>
      <c r="AM15" s="99">
        <f t="shared" si="1"/>
        <v>0</v>
      </c>
      <c r="AN15" s="99">
        <f t="shared" si="2"/>
        <v>0</v>
      </c>
      <c r="AO15" s="99">
        <f t="shared" si="3"/>
        <v>0</v>
      </c>
      <c r="AP15" s="209"/>
      <c r="AQ15" s="205"/>
      <c r="AR15" s="205"/>
      <c r="AS15" s="205"/>
      <c r="AT15" s="205"/>
      <c r="AU15" s="1"/>
      <c r="AV15" s="26">
        <v>2021</v>
      </c>
      <c r="AW15" s="27">
        <f>VALUE(AQ40)</f>
        <v>100.98699999999999</v>
      </c>
      <c r="AX15" s="27">
        <f>VALUE(AR40)</f>
        <v>139</v>
      </c>
      <c r="AY15" s="27">
        <f>VALUE(AS40)</f>
        <v>186.08099999999999</v>
      </c>
      <c r="AZ15" s="28">
        <f>VALUE(AT40)</f>
        <v>0</v>
      </c>
      <c r="BB15" s="15"/>
      <c r="BC15" s="29"/>
      <c r="BD15" s="29"/>
      <c r="BE15" s="29"/>
      <c r="BF15" s="29"/>
      <c r="BI15" s="1"/>
    </row>
    <row r="16" spans="1:61" ht="15.75" thickBot="1" x14ac:dyDescent="0.3">
      <c r="A16" s="18">
        <v>40330</v>
      </c>
      <c r="B16" s="19" t="s">
        <v>51</v>
      </c>
      <c r="C16" s="20">
        <v>0</v>
      </c>
      <c r="D16" s="39">
        <v>1.65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47" t="s">
        <v>51</v>
      </c>
      <c r="AK16" s="98">
        <v>40330</v>
      </c>
      <c r="AL16" s="99">
        <f t="shared" si="0"/>
        <v>1.65</v>
      </c>
      <c r="AM16" s="99">
        <f t="shared" si="1"/>
        <v>0</v>
      </c>
      <c r="AN16" s="99">
        <f t="shared" si="2"/>
        <v>0</v>
      </c>
      <c r="AO16" s="99">
        <f t="shared" si="3"/>
        <v>0</v>
      </c>
      <c r="AP16" s="209"/>
      <c r="AQ16" s="205"/>
      <c r="AR16" s="205"/>
      <c r="AS16" s="205"/>
      <c r="AT16" s="205"/>
      <c r="AU16" s="1"/>
      <c r="AV16" s="41">
        <v>2022</v>
      </c>
      <c r="AW16" s="42">
        <f>VALUE(AQ45)</f>
        <v>0</v>
      </c>
      <c r="AX16" s="42">
        <f>VALUE(AR45)</f>
        <v>0</v>
      </c>
      <c r="AY16" s="42">
        <f>VALUE(AS45)</f>
        <v>0</v>
      </c>
      <c r="AZ16" s="43">
        <f>VALUE(AT45)</f>
        <v>0</v>
      </c>
      <c r="BI16" s="1"/>
    </row>
    <row r="17" spans="1:61" ht="15.75" thickBot="1" x14ac:dyDescent="0.3">
      <c r="A17" s="18">
        <v>40452</v>
      </c>
      <c r="B17" s="19" t="s">
        <v>51</v>
      </c>
      <c r="C17" s="39">
        <v>1.68</v>
      </c>
      <c r="D17" s="39">
        <v>0.47</v>
      </c>
      <c r="E17" s="39">
        <v>0.51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49" t="s">
        <v>51</v>
      </c>
      <c r="AK17" s="96">
        <v>40452</v>
      </c>
      <c r="AL17" s="97">
        <f t="shared" si="0"/>
        <v>2.66</v>
      </c>
      <c r="AM17" s="97">
        <f t="shared" si="1"/>
        <v>0</v>
      </c>
      <c r="AN17" s="97">
        <f t="shared" si="2"/>
        <v>0</v>
      </c>
      <c r="AO17" s="97">
        <f t="shared" si="3"/>
        <v>0</v>
      </c>
      <c r="AP17" s="207"/>
      <c r="AQ17" s="206"/>
      <c r="AR17" s="206"/>
      <c r="AS17" s="206"/>
      <c r="AT17" s="206"/>
      <c r="AU17" s="1"/>
      <c r="AV17" s="1"/>
      <c r="AW17" s="1"/>
      <c r="AX17" s="1"/>
      <c r="AY17" s="1"/>
      <c r="BI17" s="1"/>
    </row>
    <row r="18" spans="1:61" x14ac:dyDescent="0.25">
      <c r="A18" s="18">
        <v>40544</v>
      </c>
      <c r="B18" s="19" t="s">
        <v>51</v>
      </c>
      <c r="C18" s="20">
        <v>0</v>
      </c>
      <c r="D18" s="39">
        <v>79.55</v>
      </c>
      <c r="E18" s="39">
        <v>1.53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39">
        <v>3.85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39">
        <v>1.73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2" t="s">
        <v>51</v>
      </c>
      <c r="AK18" s="95">
        <v>40544</v>
      </c>
      <c r="AL18" s="24">
        <f t="shared" si="0"/>
        <v>86.66</v>
      </c>
      <c r="AM18" s="24">
        <f t="shared" si="1"/>
        <v>0</v>
      </c>
      <c r="AN18" s="24">
        <f t="shared" si="2"/>
        <v>0</v>
      </c>
      <c r="AO18" s="24">
        <f t="shared" si="3"/>
        <v>0</v>
      </c>
      <c r="AP18" s="208">
        <v>2011</v>
      </c>
      <c r="AQ18" s="204">
        <f>SUM(AL18:AL20)</f>
        <v>89.399999999999991</v>
      </c>
      <c r="AR18" s="204">
        <f>SUM(AM18:AM20)</f>
        <v>0</v>
      </c>
      <c r="AS18" s="204">
        <f>SUM(AN18:AN20)</f>
        <v>0</v>
      </c>
      <c r="AT18" s="204">
        <f>SUM(AO18:AO20)</f>
        <v>0</v>
      </c>
      <c r="AU18" s="1"/>
      <c r="AV18" s="1"/>
      <c r="AW18" s="1"/>
      <c r="AX18" s="1"/>
      <c r="AY18" s="1"/>
      <c r="BI18" s="1"/>
    </row>
    <row r="19" spans="1:61" x14ac:dyDescent="0.25">
      <c r="A19" s="18">
        <v>40634</v>
      </c>
      <c r="B19" s="19" t="s">
        <v>51</v>
      </c>
      <c r="C19" s="20">
        <v>0</v>
      </c>
      <c r="D19" s="39">
        <v>1.37</v>
      </c>
      <c r="E19" s="39">
        <v>1.37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47" t="s">
        <v>51</v>
      </c>
      <c r="AK19" s="98">
        <v>40634</v>
      </c>
      <c r="AL19" s="99">
        <f t="shared" si="0"/>
        <v>2.74</v>
      </c>
      <c r="AM19" s="99">
        <f t="shared" si="1"/>
        <v>0</v>
      </c>
      <c r="AN19" s="99">
        <f t="shared" si="2"/>
        <v>0</v>
      </c>
      <c r="AO19" s="99">
        <f t="shared" si="3"/>
        <v>0</v>
      </c>
      <c r="AP19" s="209"/>
      <c r="AQ19" s="205"/>
      <c r="AR19" s="205"/>
      <c r="AS19" s="205"/>
      <c r="AT19" s="205"/>
      <c r="AU19" s="1"/>
      <c r="AV19" s="1"/>
      <c r="AW19" s="1"/>
      <c r="AX19" s="1"/>
      <c r="AY19" s="1"/>
      <c r="BI19" s="1"/>
    </row>
    <row r="20" spans="1:61" ht="15.75" thickBot="1" x14ac:dyDescent="0.3">
      <c r="A20" s="18">
        <v>40756</v>
      </c>
      <c r="B20" s="19" t="s">
        <v>51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49" t="s">
        <v>51</v>
      </c>
      <c r="AK20" s="96">
        <v>40756</v>
      </c>
      <c r="AL20" s="97">
        <f t="shared" si="0"/>
        <v>0</v>
      </c>
      <c r="AM20" s="97">
        <f t="shared" si="1"/>
        <v>0</v>
      </c>
      <c r="AN20" s="97">
        <f t="shared" si="2"/>
        <v>0</v>
      </c>
      <c r="AO20" s="97">
        <f t="shared" si="3"/>
        <v>0</v>
      </c>
      <c r="AP20" s="207"/>
      <c r="AQ20" s="206"/>
      <c r="AR20" s="206"/>
      <c r="AS20" s="206"/>
      <c r="AT20" s="206"/>
      <c r="AU20" s="1"/>
      <c r="AV20" s="1"/>
      <c r="AW20" s="1"/>
      <c r="AX20" s="1"/>
      <c r="AY20" s="1"/>
      <c r="BI20" s="1"/>
    </row>
    <row r="21" spans="1:61" x14ac:dyDescent="0.25">
      <c r="A21" s="18">
        <v>41334</v>
      </c>
      <c r="B21" s="19" t="s">
        <v>51</v>
      </c>
      <c r="C21" s="39">
        <v>316.5735567970205</v>
      </c>
      <c r="D21" s="39">
        <v>49.558479005226175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39">
        <v>5.8569111551630932</v>
      </c>
      <c r="O21" s="39">
        <v>9.3109869646182499</v>
      </c>
      <c r="P21" s="20">
        <v>0</v>
      </c>
      <c r="Q21" s="20">
        <v>0</v>
      </c>
      <c r="R21" s="39">
        <v>6.6077972006968224</v>
      </c>
      <c r="S21" s="20">
        <v>0</v>
      </c>
      <c r="T21" s="20">
        <v>0</v>
      </c>
      <c r="U21" s="39">
        <v>1.8021265092809517</v>
      </c>
      <c r="V21" s="20">
        <v>0</v>
      </c>
      <c r="W21" s="20">
        <v>0</v>
      </c>
      <c r="X21" s="20">
        <v>0</v>
      </c>
      <c r="Y21" s="20">
        <v>0</v>
      </c>
      <c r="Z21" s="39">
        <v>4.8056706914158713</v>
      </c>
      <c r="AA21" s="39">
        <v>6.0070883642698396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2" t="s">
        <v>51</v>
      </c>
      <c r="AK21" s="95">
        <v>41334</v>
      </c>
      <c r="AL21" s="24">
        <f t="shared" si="0"/>
        <v>366.13203580224666</v>
      </c>
      <c r="AM21" s="24">
        <f t="shared" si="1"/>
        <v>21.925872529584911</v>
      </c>
      <c r="AN21" s="24">
        <f t="shared" si="2"/>
        <v>12.464708355859916</v>
      </c>
      <c r="AO21" s="24">
        <f t="shared" si="3"/>
        <v>0</v>
      </c>
      <c r="AP21" s="208">
        <v>2013</v>
      </c>
      <c r="AQ21" s="204">
        <f>SUM(AL21:AL22)</f>
        <v>1112.0598275738671</v>
      </c>
      <c r="AR21" s="204">
        <f>SUM(AM21:AM22)</f>
        <v>60.380952294488353</v>
      </c>
      <c r="AS21" s="204">
        <f>SUM(AN21:AN22)</f>
        <v>31.944137407077381</v>
      </c>
      <c r="AT21" s="204">
        <f>SUM(AO21:AO22)</f>
        <v>0</v>
      </c>
      <c r="AU21" s="1"/>
      <c r="AV21" s="1"/>
      <c r="AW21" s="1"/>
      <c r="AX21" s="1"/>
      <c r="AY21" s="1"/>
      <c r="BI21" s="1"/>
    </row>
    <row r="22" spans="1:61" ht="15.75" thickBot="1" x14ac:dyDescent="0.3">
      <c r="A22" s="18">
        <v>41548</v>
      </c>
      <c r="B22" s="19" t="s">
        <v>51</v>
      </c>
      <c r="C22" s="39">
        <v>698.90848026868173</v>
      </c>
      <c r="D22" s="39">
        <v>46.683459277917706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39">
        <v>0.33585222502099077</v>
      </c>
      <c r="M22" s="20">
        <v>0</v>
      </c>
      <c r="N22" s="39">
        <v>12.762384550797648</v>
      </c>
      <c r="O22" s="39">
        <v>10.411418975650713</v>
      </c>
      <c r="P22" s="39">
        <v>0.67170445004198154</v>
      </c>
      <c r="Q22" s="39">
        <v>3.694374475230898</v>
      </c>
      <c r="R22" s="39">
        <v>6.045340050377833</v>
      </c>
      <c r="S22" s="20">
        <v>0</v>
      </c>
      <c r="T22" s="20">
        <v>0</v>
      </c>
      <c r="U22" s="39">
        <v>2.5188916876574305</v>
      </c>
      <c r="V22" s="20">
        <v>0</v>
      </c>
      <c r="W22" s="20">
        <v>0</v>
      </c>
      <c r="X22" s="39">
        <v>6.7170445004198145</v>
      </c>
      <c r="Y22" s="20">
        <v>0</v>
      </c>
      <c r="Z22" s="39">
        <v>7.388748950461796</v>
      </c>
      <c r="AA22" s="39">
        <v>7.7246011754827881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49" t="s">
        <v>51</v>
      </c>
      <c r="AK22" s="96">
        <v>41548</v>
      </c>
      <c r="AL22" s="97">
        <f t="shared" si="0"/>
        <v>745.92779177162038</v>
      </c>
      <c r="AM22" s="97">
        <f t="shared" si="1"/>
        <v>38.455079764903438</v>
      </c>
      <c r="AN22" s="97">
        <f t="shared" si="2"/>
        <v>19.479429051217465</v>
      </c>
      <c r="AO22" s="97">
        <f t="shared" si="3"/>
        <v>0</v>
      </c>
      <c r="AP22" s="207"/>
      <c r="AQ22" s="206"/>
      <c r="AR22" s="206"/>
      <c r="AS22" s="206"/>
      <c r="AT22" s="206"/>
      <c r="AU22" s="1"/>
      <c r="AV22" s="1"/>
      <c r="AW22" s="1"/>
      <c r="AX22" s="1"/>
      <c r="AY22" s="1"/>
      <c r="BI22" s="1"/>
    </row>
    <row r="23" spans="1:61" x14ac:dyDescent="0.25">
      <c r="A23" s="18">
        <v>41852</v>
      </c>
      <c r="B23" s="19" t="s">
        <v>51</v>
      </c>
      <c r="C23" s="20">
        <v>0</v>
      </c>
      <c r="D23" s="39">
        <v>4.9763380006830333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39">
        <v>32.346197004439709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39">
        <v>3.6493145338342234</v>
      </c>
      <c r="AF23" s="39">
        <v>5.473971800751336</v>
      </c>
      <c r="AG23" s="20">
        <v>0</v>
      </c>
      <c r="AH23" s="20">
        <v>0</v>
      </c>
      <c r="AI23" s="20">
        <v>0</v>
      </c>
      <c r="AJ23" s="22" t="s">
        <v>51</v>
      </c>
      <c r="AK23" s="95">
        <v>41852</v>
      </c>
      <c r="AL23" s="24">
        <f t="shared" si="0"/>
        <v>4.9763380006830333</v>
      </c>
      <c r="AM23" s="24">
        <f t="shared" si="1"/>
        <v>0</v>
      </c>
      <c r="AN23" s="24">
        <f t="shared" si="2"/>
        <v>32.346197004439709</v>
      </c>
      <c r="AO23" s="24">
        <f t="shared" si="3"/>
        <v>9.1232863345855595</v>
      </c>
      <c r="AP23" s="208">
        <v>2014</v>
      </c>
      <c r="AQ23" s="204">
        <f>SUM(AL23:AL24)</f>
        <v>4.9763380006830333</v>
      </c>
      <c r="AR23" s="204">
        <f>SUM(AM23:AM24)</f>
        <v>0</v>
      </c>
      <c r="AS23" s="204">
        <f>SUM(AN23:AN24)</f>
        <v>32.346197004439709</v>
      </c>
      <c r="AT23" s="204">
        <f>SUM(AO23:AO24)</f>
        <v>9.1232863345855595</v>
      </c>
      <c r="AU23" s="1"/>
      <c r="AV23" s="1"/>
      <c r="AW23" s="1"/>
      <c r="AX23" s="1"/>
      <c r="AY23" s="1"/>
      <c r="BI23" s="1"/>
    </row>
    <row r="24" spans="1:61" ht="15.75" thickBot="1" x14ac:dyDescent="0.3">
      <c r="A24" s="100">
        <v>41883</v>
      </c>
      <c r="B24" s="101" t="s">
        <v>51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102" t="s">
        <v>51</v>
      </c>
      <c r="AK24" s="103">
        <v>41883</v>
      </c>
      <c r="AL24" s="104"/>
      <c r="AM24" s="104"/>
      <c r="AN24" s="104"/>
      <c r="AO24" s="104"/>
      <c r="AP24" s="207"/>
      <c r="AQ24" s="206"/>
      <c r="AR24" s="206"/>
      <c r="AS24" s="206"/>
      <c r="AT24" s="206"/>
      <c r="AU24" s="1"/>
      <c r="AV24" s="1"/>
      <c r="AW24" s="1"/>
      <c r="AX24" s="1"/>
      <c r="AY24" s="1"/>
      <c r="BI24" s="1"/>
    </row>
    <row r="25" spans="1:61" x14ac:dyDescent="0.25">
      <c r="A25" s="18">
        <v>42036</v>
      </c>
      <c r="B25" s="19" t="s">
        <v>51</v>
      </c>
      <c r="C25" s="20">
        <v>0</v>
      </c>
      <c r="D25" s="39">
        <v>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9">
        <v>11.6</v>
      </c>
      <c r="O25" s="20">
        <v>0</v>
      </c>
      <c r="P25" s="39">
        <v>20.100000000000001</v>
      </c>
      <c r="Q25" s="20">
        <v>0</v>
      </c>
      <c r="R25" s="39">
        <v>13.7</v>
      </c>
      <c r="S25" s="20">
        <v>0</v>
      </c>
      <c r="T25" s="20">
        <v>0</v>
      </c>
      <c r="U25" s="20">
        <v>0</v>
      </c>
      <c r="V25" s="20">
        <v>0</v>
      </c>
      <c r="W25" s="39">
        <v>3</v>
      </c>
      <c r="X25" s="39">
        <v>8.5</v>
      </c>
      <c r="Y25" s="20">
        <v>0</v>
      </c>
      <c r="Z25" s="20">
        <v>0</v>
      </c>
      <c r="AA25" s="39">
        <v>11.1</v>
      </c>
      <c r="AB25" s="20">
        <v>0</v>
      </c>
      <c r="AC25" s="20">
        <v>0</v>
      </c>
      <c r="AD25" s="20">
        <v>0</v>
      </c>
      <c r="AE25" s="39">
        <v>30.2</v>
      </c>
      <c r="AF25" s="39">
        <v>101.2</v>
      </c>
      <c r="AG25" s="20">
        <v>0</v>
      </c>
      <c r="AH25" s="19">
        <v>0</v>
      </c>
      <c r="AI25" s="5">
        <v>15.4</v>
      </c>
      <c r="AJ25" s="22" t="s">
        <v>51</v>
      </c>
      <c r="AK25" s="95">
        <v>42036</v>
      </c>
      <c r="AL25" s="24">
        <f t="shared" si="0"/>
        <v>22.4</v>
      </c>
      <c r="AM25" s="24">
        <f t="shared" si="1"/>
        <v>22.6</v>
      </c>
      <c r="AN25" s="24">
        <f t="shared" si="2"/>
        <v>45.400000000000006</v>
      </c>
      <c r="AO25" s="24">
        <f t="shared" si="3"/>
        <v>131.4</v>
      </c>
      <c r="AP25" s="202">
        <v>2015</v>
      </c>
      <c r="AQ25" s="203">
        <f>SUM(AL25:AL27)</f>
        <v>25.590164954870836</v>
      </c>
      <c r="AR25" s="203">
        <f>SUM(AM25:AM27)</f>
        <v>22.6</v>
      </c>
      <c r="AS25" s="203">
        <f>SUM(AN25:AN27)</f>
        <v>54.729168525955679</v>
      </c>
      <c r="AT25" s="203">
        <f>SUM(AO25:AO27)</f>
        <v>131.4</v>
      </c>
      <c r="AU25" s="1"/>
      <c r="AV25" s="1"/>
      <c r="AW25" s="1"/>
      <c r="AX25" s="1"/>
      <c r="AY25" s="1"/>
      <c r="BI25" s="1"/>
    </row>
    <row r="26" spans="1:61" x14ac:dyDescent="0.25">
      <c r="A26" s="18">
        <v>42156</v>
      </c>
      <c r="B26" s="19" t="s">
        <v>51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47" t="s">
        <v>51</v>
      </c>
      <c r="AK26" s="98">
        <v>42156</v>
      </c>
      <c r="AL26" s="99">
        <f t="shared" si="0"/>
        <v>0</v>
      </c>
      <c r="AM26" s="99">
        <f t="shared" si="1"/>
        <v>0</v>
      </c>
      <c r="AN26" s="99">
        <f t="shared" si="2"/>
        <v>0</v>
      </c>
      <c r="AO26" s="99">
        <f t="shared" si="3"/>
        <v>0</v>
      </c>
      <c r="AP26" s="202"/>
      <c r="AQ26" s="203"/>
      <c r="AR26" s="203"/>
      <c r="AS26" s="203"/>
      <c r="AT26" s="203"/>
      <c r="AU26" s="1"/>
      <c r="AV26" s="1"/>
      <c r="AW26" s="1"/>
      <c r="AX26" s="1"/>
      <c r="AY26" s="1"/>
      <c r="BI26" s="1"/>
    </row>
    <row r="27" spans="1:61" ht="15.75" thickBot="1" x14ac:dyDescent="0.3">
      <c r="A27" s="18">
        <v>42248</v>
      </c>
      <c r="B27" s="19" t="s">
        <v>51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39">
        <v>3.6650304923397274</v>
      </c>
      <c r="O27" s="20">
        <v>0</v>
      </c>
      <c r="P27" s="20">
        <v>0</v>
      </c>
      <c r="Q27" s="20">
        <v>0</v>
      </c>
      <c r="R27" s="39">
        <v>5.6641380336159441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39">
        <v>3.190164954870836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49" t="s">
        <v>51</v>
      </c>
      <c r="AK27" s="96">
        <v>42248</v>
      </c>
      <c r="AL27" s="97">
        <f t="shared" si="0"/>
        <v>3.190164954870836</v>
      </c>
      <c r="AM27" s="97">
        <f t="shared" si="1"/>
        <v>0</v>
      </c>
      <c r="AN27" s="97">
        <f t="shared" si="2"/>
        <v>9.3291685259556711</v>
      </c>
      <c r="AO27" s="97">
        <f t="shared" si="3"/>
        <v>0</v>
      </c>
      <c r="AP27" s="202"/>
      <c r="AQ27" s="203"/>
      <c r="AR27" s="203"/>
      <c r="AS27" s="203"/>
      <c r="AT27" s="203"/>
      <c r="AU27" s="1"/>
      <c r="AV27" s="1"/>
      <c r="AW27" s="1"/>
      <c r="AX27" s="1"/>
      <c r="AY27" s="1"/>
      <c r="BI27" s="1"/>
    </row>
    <row r="28" spans="1:61" x14ac:dyDescent="0.25">
      <c r="A28" s="18">
        <v>42401</v>
      </c>
      <c r="B28" s="19" t="s">
        <v>51</v>
      </c>
      <c r="C28" s="20">
        <v>0</v>
      </c>
      <c r="D28" s="20">
        <v>0</v>
      </c>
      <c r="E28" s="39">
        <v>21.3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2" t="s">
        <v>51</v>
      </c>
      <c r="AK28" s="95">
        <v>42401</v>
      </c>
      <c r="AL28" s="24">
        <f t="shared" si="0"/>
        <v>21.3</v>
      </c>
      <c r="AM28" s="24">
        <f t="shared" si="1"/>
        <v>0</v>
      </c>
      <c r="AN28" s="24">
        <f t="shared" si="2"/>
        <v>0</v>
      </c>
      <c r="AO28" s="24">
        <f t="shared" si="3"/>
        <v>0</v>
      </c>
      <c r="AP28" s="202">
        <v>2016</v>
      </c>
      <c r="AQ28" s="203">
        <f>SUM(AL28:AL30)</f>
        <v>79.956603773584973</v>
      </c>
      <c r="AR28" s="203">
        <f>SUM(AM28:AM30)</f>
        <v>509.67169811320804</v>
      </c>
      <c r="AS28" s="203">
        <f>SUM(AN28:AN30)</f>
        <v>48.941509433962295</v>
      </c>
      <c r="AT28" s="203">
        <f>SUM(AO28:AO30)</f>
        <v>9.1018867924528379</v>
      </c>
      <c r="AU28" s="1"/>
      <c r="AV28" s="1"/>
      <c r="AW28" s="1"/>
      <c r="AX28" s="1"/>
      <c r="AY28" s="1"/>
      <c r="BI28" s="1"/>
    </row>
    <row r="29" spans="1:61" x14ac:dyDescent="0.25">
      <c r="A29" s="18">
        <v>42491</v>
      </c>
      <c r="B29" s="19" t="s">
        <v>51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39">
        <v>4.9000000000000004</v>
      </c>
      <c r="O29" s="39">
        <v>3</v>
      </c>
      <c r="P29" s="20">
        <v>0</v>
      </c>
      <c r="Q29" s="20">
        <v>0</v>
      </c>
      <c r="R29" s="39">
        <v>4.5999999999999996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47" t="s">
        <v>51</v>
      </c>
      <c r="AK29" s="98">
        <v>42491</v>
      </c>
      <c r="AL29" s="99">
        <f t="shared" si="0"/>
        <v>0</v>
      </c>
      <c r="AM29" s="99">
        <f t="shared" si="1"/>
        <v>3</v>
      </c>
      <c r="AN29" s="99">
        <f t="shared" si="2"/>
        <v>9.5</v>
      </c>
      <c r="AO29" s="99">
        <f t="shared" si="3"/>
        <v>0</v>
      </c>
      <c r="AP29" s="202"/>
      <c r="AQ29" s="203"/>
      <c r="AR29" s="203"/>
      <c r="AS29" s="203"/>
      <c r="AT29" s="203"/>
      <c r="AU29" s="1"/>
      <c r="AV29" s="1"/>
      <c r="AW29" s="1"/>
      <c r="AX29" s="1"/>
      <c r="AY29" s="1"/>
      <c r="BI29" s="1"/>
    </row>
    <row r="30" spans="1:61" ht="15.75" thickBot="1" x14ac:dyDescent="0.3">
      <c r="A30" s="18">
        <v>42583</v>
      </c>
      <c r="B30" s="19" t="s">
        <v>51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39">
        <v>16.518238993710707</v>
      </c>
      <c r="L30" s="20">
        <v>0</v>
      </c>
      <c r="M30" s="20">
        <v>0</v>
      </c>
      <c r="N30" s="20">
        <v>0</v>
      </c>
      <c r="O30" s="39">
        <v>28.654088050314495</v>
      </c>
      <c r="P30" s="39">
        <v>39.441509433962295</v>
      </c>
      <c r="Q30" s="39">
        <v>16.181132075471712</v>
      </c>
      <c r="R30" s="20">
        <v>0</v>
      </c>
      <c r="S30" s="39">
        <v>23.934591194968579</v>
      </c>
      <c r="T30" s="39">
        <v>10.450314465408816</v>
      </c>
      <c r="U30" s="39">
        <v>55.959748427673013</v>
      </c>
      <c r="V30" s="39">
        <v>38.093081761006324</v>
      </c>
      <c r="W30" s="39">
        <v>41.127044025157268</v>
      </c>
      <c r="X30" s="39">
        <v>112.25660377358501</v>
      </c>
      <c r="Y30" s="39">
        <v>22.249056603773603</v>
      </c>
      <c r="Z30" s="39">
        <v>37.081761006289341</v>
      </c>
      <c r="AA30" s="39">
        <v>47.194968553459169</v>
      </c>
      <c r="AB30" s="39">
        <v>15.506918238993725</v>
      </c>
      <c r="AC30" s="39">
        <v>53.937106918239046</v>
      </c>
      <c r="AD30" s="39">
        <v>37.418867924528335</v>
      </c>
      <c r="AE30" s="20">
        <v>0</v>
      </c>
      <c r="AF30" s="39">
        <v>9.1018867924528379</v>
      </c>
      <c r="AG30" s="39">
        <v>8.7647798742138452</v>
      </c>
      <c r="AH30" s="20">
        <v>0</v>
      </c>
      <c r="AI30" s="20">
        <v>0</v>
      </c>
      <c r="AJ30" s="49" t="s">
        <v>51</v>
      </c>
      <c r="AK30" s="96">
        <v>42583</v>
      </c>
      <c r="AL30" s="97">
        <f t="shared" si="0"/>
        <v>58.656603773584969</v>
      </c>
      <c r="AM30" s="97">
        <f t="shared" si="1"/>
        <v>506.67169811320804</v>
      </c>
      <c r="AN30" s="97">
        <f t="shared" si="2"/>
        <v>39.441509433962295</v>
      </c>
      <c r="AO30" s="97">
        <f t="shared" si="3"/>
        <v>9.1018867924528379</v>
      </c>
      <c r="AP30" s="202"/>
      <c r="AQ30" s="203"/>
      <c r="AR30" s="203"/>
      <c r="AS30" s="203"/>
      <c r="AT30" s="203"/>
      <c r="AU30" s="1"/>
      <c r="AV30" s="1"/>
      <c r="AW30" s="1"/>
      <c r="AX30" s="1"/>
      <c r="AY30" s="1"/>
      <c r="BI30" s="1"/>
    </row>
    <row r="31" spans="1:61" x14ac:dyDescent="0.25">
      <c r="A31" s="18">
        <v>42736</v>
      </c>
      <c r="B31" s="19" t="s">
        <v>51</v>
      </c>
      <c r="C31" s="20">
        <v>0</v>
      </c>
      <c r="D31" s="39">
        <v>6</v>
      </c>
      <c r="E31" s="39">
        <v>7.6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39">
        <v>13.8</v>
      </c>
      <c r="L31" s="39">
        <v>8.9</v>
      </c>
      <c r="M31" s="20">
        <v>0</v>
      </c>
      <c r="N31" s="20">
        <v>0</v>
      </c>
      <c r="O31" s="39">
        <v>6.1</v>
      </c>
      <c r="P31" s="20">
        <v>0</v>
      </c>
      <c r="Q31" s="39">
        <v>15.3</v>
      </c>
      <c r="R31" s="39">
        <v>26.1</v>
      </c>
      <c r="S31" s="39">
        <v>17.8</v>
      </c>
      <c r="T31" s="39">
        <v>6.7</v>
      </c>
      <c r="U31" s="20">
        <v>0</v>
      </c>
      <c r="V31" s="39">
        <v>26.9</v>
      </c>
      <c r="W31" s="39">
        <v>65</v>
      </c>
      <c r="X31" s="39">
        <v>34</v>
      </c>
      <c r="Y31" s="20">
        <v>0</v>
      </c>
      <c r="Z31" s="39">
        <v>26.9</v>
      </c>
      <c r="AA31" s="39">
        <v>42.8</v>
      </c>
      <c r="AB31" s="20">
        <v>0</v>
      </c>
      <c r="AC31" s="39">
        <v>34.1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2" t="s">
        <v>51</v>
      </c>
      <c r="AK31" s="95">
        <v>42736</v>
      </c>
      <c r="AL31" s="24">
        <f t="shared" si="0"/>
        <v>47</v>
      </c>
      <c r="AM31" s="24">
        <f t="shared" si="1"/>
        <v>264.90000000000003</v>
      </c>
      <c r="AN31" s="24">
        <f t="shared" si="2"/>
        <v>26.1</v>
      </c>
      <c r="AO31" s="24">
        <f t="shared" si="3"/>
        <v>0</v>
      </c>
      <c r="AP31" s="202">
        <v>2017</v>
      </c>
      <c r="AQ31" s="203">
        <f>SUM(AL31:AL33)</f>
        <v>81.8</v>
      </c>
      <c r="AR31" s="203">
        <f>SUM(AM31:AM33)</f>
        <v>297.70000000000005</v>
      </c>
      <c r="AS31" s="203">
        <f>SUM(AN31:AN33)</f>
        <v>277.2</v>
      </c>
      <c r="AT31" s="203">
        <f>SUM(AO31:AO33)</f>
        <v>0</v>
      </c>
      <c r="AU31" s="1"/>
      <c r="AV31" s="1"/>
      <c r="AW31" s="1"/>
      <c r="AX31" s="1"/>
      <c r="AY31" s="1"/>
      <c r="BI31" s="1"/>
    </row>
    <row r="32" spans="1:61" x14ac:dyDescent="0.25">
      <c r="A32" s="18">
        <v>42826</v>
      </c>
      <c r="B32" s="19" t="s">
        <v>51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39">
        <v>22.1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47" t="s">
        <v>51</v>
      </c>
      <c r="AK32" s="98">
        <v>42826</v>
      </c>
      <c r="AL32" s="99">
        <f t="shared" si="0"/>
        <v>0</v>
      </c>
      <c r="AM32" s="99">
        <f t="shared" si="1"/>
        <v>0</v>
      </c>
      <c r="AN32" s="99">
        <f t="shared" si="2"/>
        <v>22.1</v>
      </c>
      <c r="AO32" s="99">
        <f t="shared" si="3"/>
        <v>0</v>
      </c>
      <c r="AP32" s="202"/>
      <c r="AQ32" s="203"/>
      <c r="AR32" s="203"/>
      <c r="AS32" s="203"/>
      <c r="AT32" s="203"/>
      <c r="AU32" s="1"/>
      <c r="AV32" s="1"/>
      <c r="AW32" s="1"/>
      <c r="AX32" s="1"/>
      <c r="AY32" s="1"/>
      <c r="BI32" s="1"/>
    </row>
    <row r="33" spans="1:61" ht="15.75" thickBot="1" x14ac:dyDescent="0.3">
      <c r="A33" s="18">
        <v>42948</v>
      </c>
      <c r="B33" s="19" t="s">
        <v>51</v>
      </c>
      <c r="C33" s="20">
        <v>0</v>
      </c>
      <c r="D33" s="39">
        <v>12.9</v>
      </c>
      <c r="E33" s="39">
        <v>15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39">
        <v>3.7</v>
      </c>
      <c r="L33" s="39">
        <v>6.9</v>
      </c>
      <c r="M33" s="20">
        <v>0</v>
      </c>
      <c r="N33" s="39">
        <v>229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39">
        <v>12.6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39">
        <v>16.5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49" t="s">
        <v>51</v>
      </c>
      <c r="AK33" s="96">
        <v>42948</v>
      </c>
      <c r="AL33" s="97">
        <f t="shared" si="0"/>
        <v>34.799999999999997</v>
      </c>
      <c r="AM33" s="97">
        <f t="shared" si="1"/>
        <v>32.799999999999997</v>
      </c>
      <c r="AN33" s="97">
        <f t="shared" si="2"/>
        <v>229</v>
      </c>
      <c r="AO33" s="97">
        <f t="shared" si="3"/>
        <v>0</v>
      </c>
      <c r="AP33" s="201"/>
      <c r="AQ33" s="213"/>
      <c r="AR33" s="213"/>
      <c r="AS33" s="213"/>
      <c r="AT33" s="213"/>
      <c r="AU33" s="1"/>
      <c r="AV33" s="1"/>
      <c r="AW33" s="1"/>
      <c r="AX33" s="1"/>
      <c r="AY33" s="1"/>
      <c r="BI33" s="1"/>
    </row>
    <row r="34" spans="1:61" ht="15.75" thickBot="1" x14ac:dyDescent="0.3">
      <c r="A34" s="18">
        <v>43101</v>
      </c>
      <c r="B34" s="19" t="s">
        <v>51</v>
      </c>
      <c r="C34" s="39">
        <v>5.0999999999999996</v>
      </c>
      <c r="D34" s="39">
        <v>10.199999999999999</v>
      </c>
      <c r="E34" s="39">
        <v>14.5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39">
        <v>32.4</v>
      </c>
      <c r="O34" s="20">
        <v>0</v>
      </c>
      <c r="P34" s="20">
        <v>0</v>
      </c>
      <c r="Q34" s="20">
        <v>0</v>
      </c>
      <c r="R34" s="20">
        <v>15.5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39">
        <v>6.9</v>
      </c>
      <c r="Y34" s="20">
        <v>0</v>
      </c>
      <c r="Z34" s="20">
        <v>0</v>
      </c>
      <c r="AA34" s="39">
        <v>13.5</v>
      </c>
      <c r="AB34" s="20">
        <v>0</v>
      </c>
      <c r="AC34" s="20">
        <v>0</v>
      </c>
      <c r="AD34" s="39">
        <v>11.6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2" t="s">
        <v>51</v>
      </c>
      <c r="AK34" s="95">
        <v>43101</v>
      </c>
      <c r="AL34" s="24">
        <f t="shared" si="0"/>
        <v>29.799999999999997</v>
      </c>
      <c r="AM34" s="24">
        <f t="shared" si="1"/>
        <v>32</v>
      </c>
      <c r="AN34" s="24">
        <f t="shared" si="2"/>
        <v>47.9</v>
      </c>
      <c r="AO34" s="24">
        <f t="shared" si="3"/>
        <v>0</v>
      </c>
      <c r="AP34" s="202">
        <v>2018</v>
      </c>
      <c r="AQ34" s="203">
        <f>SUM(AL34:AL36)</f>
        <v>228.40000000000003</v>
      </c>
      <c r="AR34" s="203">
        <f>SUM(AM34:AM36)</f>
        <v>61</v>
      </c>
      <c r="AS34" s="203">
        <f>SUM(AN34:AN36)</f>
        <v>61.3</v>
      </c>
      <c r="AT34" s="203">
        <f>SUM(AO34:AO36)</f>
        <v>0</v>
      </c>
      <c r="AU34" s="1"/>
      <c r="AV34" s="210" t="s">
        <v>1</v>
      </c>
      <c r="AW34" s="211"/>
      <c r="AX34" s="211"/>
      <c r="AY34" s="211"/>
      <c r="AZ34" s="211"/>
      <c r="BA34" s="211"/>
      <c r="BB34" s="211"/>
      <c r="BC34" s="211"/>
      <c r="BD34" s="212"/>
      <c r="BI34" s="1"/>
    </row>
    <row r="35" spans="1:61" x14ac:dyDescent="0.25">
      <c r="A35" s="18">
        <v>43252</v>
      </c>
      <c r="B35" s="19" t="s">
        <v>51</v>
      </c>
      <c r="C35" s="20">
        <v>0</v>
      </c>
      <c r="D35" s="20">
        <v>0</v>
      </c>
      <c r="E35" s="39">
        <v>9.6999999999999993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39">
        <v>13.4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39">
        <v>12</v>
      </c>
      <c r="Y35" s="20">
        <v>0</v>
      </c>
      <c r="Z35" s="20">
        <v>0</v>
      </c>
      <c r="AA35" s="39">
        <v>17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47" t="s">
        <v>51</v>
      </c>
      <c r="AK35" s="98">
        <v>43252</v>
      </c>
      <c r="AL35" s="99">
        <f t="shared" si="0"/>
        <v>9.6999999999999993</v>
      </c>
      <c r="AM35" s="99">
        <f t="shared" si="1"/>
        <v>29</v>
      </c>
      <c r="AN35" s="99">
        <f t="shared" si="2"/>
        <v>13.4</v>
      </c>
      <c r="AO35" s="99">
        <f t="shared" si="3"/>
        <v>0</v>
      </c>
      <c r="AP35" s="202"/>
      <c r="AQ35" s="203"/>
      <c r="AR35" s="203"/>
      <c r="AS35" s="203"/>
      <c r="AT35" s="203"/>
      <c r="AU35" s="1"/>
      <c r="AV35" s="210" t="s">
        <v>46</v>
      </c>
      <c r="AW35" s="211"/>
      <c r="AX35" s="211"/>
      <c r="AY35" s="211"/>
      <c r="AZ35" s="212"/>
      <c r="BA35" s="211" t="s">
        <v>47</v>
      </c>
      <c r="BB35" s="211"/>
      <c r="BC35" s="211"/>
      <c r="BD35" s="212"/>
      <c r="BI35" s="1"/>
    </row>
    <row r="36" spans="1:61" ht="15.75" thickBot="1" x14ac:dyDescent="0.3">
      <c r="A36" s="18">
        <v>43313</v>
      </c>
      <c r="B36" s="19" t="s">
        <v>51</v>
      </c>
      <c r="C36" s="20">
        <v>0</v>
      </c>
      <c r="D36" s="20">
        <v>0</v>
      </c>
      <c r="E36" s="39">
        <v>3.3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44">
        <v>181.3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39">
        <v>4.3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49" t="s">
        <v>51</v>
      </c>
      <c r="AK36" s="96">
        <v>43313</v>
      </c>
      <c r="AL36" s="97">
        <f t="shared" si="0"/>
        <v>188.90000000000003</v>
      </c>
      <c r="AM36" s="97">
        <f t="shared" si="1"/>
        <v>0</v>
      </c>
      <c r="AN36" s="97">
        <f t="shared" si="2"/>
        <v>0</v>
      </c>
      <c r="AO36" s="97">
        <f t="shared" si="3"/>
        <v>0</v>
      </c>
      <c r="AP36" s="201"/>
      <c r="AQ36" s="213"/>
      <c r="AR36" s="213"/>
      <c r="AS36" s="213"/>
      <c r="AT36" s="213"/>
      <c r="AU36" s="1"/>
      <c r="AV36" s="26" t="s">
        <v>43</v>
      </c>
      <c r="AW36" s="1" t="s">
        <v>4</v>
      </c>
      <c r="AX36" s="1" t="s">
        <v>44</v>
      </c>
      <c r="AY36" s="1" t="s">
        <v>45</v>
      </c>
      <c r="AZ36" s="57" t="s">
        <v>7</v>
      </c>
      <c r="BA36" s="1" t="s">
        <v>4</v>
      </c>
      <c r="BB36" s="1" t="s">
        <v>44</v>
      </c>
      <c r="BC36" s="1" t="s">
        <v>45</v>
      </c>
      <c r="BD36" s="57" t="s">
        <v>7</v>
      </c>
      <c r="BI36" s="1"/>
    </row>
    <row r="37" spans="1:61" x14ac:dyDescent="0.25">
      <c r="A37" s="18">
        <v>43466</v>
      </c>
      <c r="B37" s="19" t="s">
        <v>51</v>
      </c>
      <c r="C37" s="20">
        <v>0</v>
      </c>
      <c r="D37" s="39">
        <v>22.688802083333332</v>
      </c>
      <c r="E37" s="39">
        <v>28.694661458333332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39">
        <v>120.78450520833333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2" t="s">
        <v>51</v>
      </c>
      <c r="AK37" s="95">
        <v>43466</v>
      </c>
      <c r="AL37" s="24">
        <f t="shared" si="0"/>
        <v>51.383463541666664</v>
      </c>
      <c r="AM37" s="24">
        <f t="shared" si="1"/>
        <v>0</v>
      </c>
      <c r="AN37" s="24">
        <f t="shared" si="2"/>
        <v>120.78450520833333</v>
      </c>
      <c r="AO37" s="24">
        <f t="shared" si="3"/>
        <v>0</v>
      </c>
      <c r="AP37" s="202">
        <v>2019</v>
      </c>
      <c r="AQ37" s="203">
        <f>SUM(AL37:AL39)</f>
        <v>108.9325310019841</v>
      </c>
      <c r="AR37" s="203">
        <f>SUM(AM37:AM39)</f>
        <v>0</v>
      </c>
      <c r="AS37" s="203">
        <f>SUM(AN37:AN39)</f>
        <v>308.74827504960314</v>
      </c>
      <c r="AT37" s="203">
        <f>SUM(AO37:AO39)</f>
        <v>0</v>
      </c>
      <c r="AU37" s="1"/>
      <c r="AV37" s="59">
        <v>2008</v>
      </c>
      <c r="AW37" s="60">
        <v>70.38</v>
      </c>
      <c r="AX37" s="60">
        <v>4.3999999999999995</v>
      </c>
      <c r="AY37" s="60">
        <v>0</v>
      </c>
      <c r="AZ37" s="61">
        <v>0</v>
      </c>
      <c r="BA37" s="62">
        <v>67.099999999999994</v>
      </c>
      <c r="BB37" s="60">
        <v>0</v>
      </c>
      <c r="BC37" s="60">
        <v>0</v>
      </c>
      <c r="BD37" s="61">
        <v>0</v>
      </c>
      <c r="BI37" s="1"/>
    </row>
    <row r="38" spans="1:61" x14ac:dyDescent="0.25">
      <c r="A38" s="18">
        <v>43617</v>
      </c>
      <c r="B38" s="19" t="s">
        <v>51</v>
      </c>
      <c r="C38" s="39">
        <v>9.9702380952380896</v>
      </c>
      <c r="D38" s="39">
        <v>8.1423611111111072</v>
      </c>
      <c r="E38" s="39">
        <v>15.287698412698404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39">
        <v>7.145337301587297</v>
      </c>
      <c r="M38" s="39">
        <v>11.133432539682532</v>
      </c>
      <c r="N38" s="39">
        <v>41.874999999999972</v>
      </c>
      <c r="O38" s="20">
        <v>0</v>
      </c>
      <c r="P38" s="20">
        <v>0</v>
      </c>
      <c r="Q38" s="20">
        <v>0</v>
      </c>
      <c r="R38" s="39">
        <v>18.278769841269831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47" t="s">
        <v>51</v>
      </c>
      <c r="AK38" s="98">
        <v>43617</v>
      </c>
      <c r="AL38" s="99">
        <f t="shared" si="0"/>
        <v>51.679067460317427</v>
      </c>
      <c r="AM38" s="99">
        <f t="shared" si="1"/>
        <v>0</v>
      </c>
      <c r="AN38" s="99">
        <f t="shared" si="2"/>
        <v>60.153769841269806</v>
      </c>
      <c r="AO38" s="99">
        <f t="shared" si="3"/>
        <v>0</v>
      </c>
      <c r="AP38" s="202"/>
      <c r="AQ38" s="203"/>
      <c r="AR38" s="203"/>
      <c r="AS38" s="203"/>
      <c r="AT38" s="203"/>
      <c r="AU38" s="1"/>
      <c r="AV38" s="68">
        <v>2009</v>
      </c>
      <c r="AW38" s="69">
        <v>486.11999999999995</v>
      </c>
      <c r="AX38" s="69">
        <v>50.269999999999996</v>
      </c>
      <c r="AY38" s="69">
        <v>380.38999999999993</v>
      </c>
      <c r="AZ38" s="70">
        <v>0</v>
      </c>
      <c r="BA38" s="71">
        <v>383.81000000000006</v>
      </c>
      <c r="BB38" s="69">
        <v>0</v>
      </c>
      <c r="BC38" s="69">
        <v>599.06999999999994</v>
      </c>
      <c r="BD38" s="70">
        <v>0</v>
      </c>
      <c r="BI38" s="1"/>
    </row>
    <row r="39" spans="1:61" ht="15.75" thickBot="1" x14ac:dyDescent="0.3">
      <c r="A39" s="18">
        <v>43678</v>
      </c>
      <c r="B39" s="19" t="s">
        <v>51</v>
      </c>
      <c r="C39" s="20">
        <v>0</v>
      </c>
      <c r="D39" s="20">
        <v>0</v>
      </c>
      <c r="E39" s="39">
        <v>5.87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39">
        <v>127.81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105" t="s">
        <v>51</v>
      </c>
      <c r="AK39" s="96">
        <v>43678</v>
      </c>
      <c r="AL39" s="97">
        <f t="shared" ref="AL39:AL44" si="4">SUM(C39:J39)+L39+M39+S39+T39+AB39+AG39+AH39+AI39</f>
        <v>5.87</v>
      </c>
      <c r="AM39" s="97">
        <f t="shared" si="1"/>
        <v>0</v>
      </c>
      <c r="AN39" s="97">
        <f>N39+P39+R39</f>
        <v>127.81</v>
      </c>
      <c r="AO39" s="97">
        <f t="shared" si="3"/>
        <v>0</v>
      </c>
      <c r="AP39" s="201"/>
      <c r="AQ39" s="213"/>
      <c r="AR39" s="213"/>
      <c r="AS39" s="213"/>
      <c r="AT39" s="213"/>
      <c r="AU39" s="1"/>
      <c r="AV39" s="68">
        <v>2010</v>
      </c>
      <c r="AW39" s="69">
        <v>1268.0900000000001</v>
      </c>
      <c r="AX39" s="69">
        <v>3017.49</v>
      </c>
      <c r="AY39" s="69">
        <v>0</v>
      </c>
      <c r="AZ39" s="70">
        <v>1086.9000000000001</v>
      </c>
      <c r="BA39" s="71">
        <v>350.08000000000004</v>
      </c>
      <c r="BB39" s="69">
        <v>934.84</v>
      </c>
      <c r="BC39" s="69">
        <v>0</v>
      </c>
      <c r="BD39" s="70">
        <v>0</v>
      </c>
      <c r="BI39" s="1"/>
    </row>
    <row r="40" spans="1:61" x14ac:dyDescent="0.25">
      <c r="A40" s="18">
        <v>44228</v>
      </c>
      <c r="B40" s="19" t="s">
        <v>51</v>
      </c>
      <c r="C40" s="72"/>
      <c r="D40" s="20">
        <v>0</v>
      </c>
      <c r="E40" s="39">
        <v>22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39">
        <v>14</v>
      </c>
      <c r="L40" s="39">
        <v>10</v>
      </c>
      <c r="M40" s="39">
        <v>17</v>
      </c>
      <c r="N40" s="106"/>
      <c r="O40" s="20">
        <v>0</v>
      </c>
      <c r="P40" s="39">
        <v>17</v>
      </c>
      <c r="Q40" s="20">
        <v>0</v>
      </c>
      <c r="R40" s="39">
        <v>68</v>
      </c>
      <c r="S40" s="20">
        <v>0</v>
      </c>
      <c r="T40" s="20">
        <v>0</v>
      </c>
      <c r="U40" s="20">
        <v>0</v>
      </c>
      <c r="V40" s="20">
        <v>0</v>
      </c>
      <c r="W40" s="39">
        <v>11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72"/>
      <c r="AH40" s="20">
        <v>0</v>
      </c>
      <c r="AI40" s="74"/>
      <c r="AJ40" s="22" t="s">
        <v>51</v>
      </c>
      <c r="AK40" s="107">
        <v>44228</v>
      </c>
      <c r="AL40" s="24">
        <f t="shared" si="4"/>
        <v>49</v>
      </c>
      <c r="AM40" s="24">
        <f t="shared" si="1"/>
        <v>25</v>
      </c>
      <c r="AN40" s="24">
        <f>P40+R40</f>
        <v>85</v>
      </c>
      <c r="AO40" s="24">
        <f t="shared" si="3"/>
        <v>0</v>
      </c>
      <c r="AP40" s="215">
        <v>2021</v>
      </c>
      <c r="AQ40" s="214">
        <f>SUM(AL40:AL44)</f>
        <v>100.98699999999999</v>
      </c>
      <c r="AR40" s="214">
        <f>SUM(AM40:AM44)</f>
        <v>139</v>
      </c>
      <c r="AS40" s="214">
        <f>SUM(AN40:AN44)</f>
        <v>186.08099999999999</v>
      </c>
      <c r="AT40" s="214">
        <f>SUM(AO40:AO44)</f>
        <v>0</v>
      </c>
      <c r="AU40" s="1"/>
      <c r="AV40" s="68">
        <v>2011</v>
      </c>
      <c r="AW40" s="69">
        <v>729.1099999999999</v>
      </c>
      <c r="AX40" s="69">
        <v>33.35</v>
      </c>
      <c r="AY40" s="69">
        <v>0</v>
      </c>
      <c r="AZ40" s="70">
        <v>0</v>
      </c>
      <c r="BA40" s="71">
        <v>219.48</v>
      </c>
      <c r="BB40" s="69">
        <v>92.61</v>
      </c>
      <c r="BC40" s="69">
        <v>0</v>
      </c>
      <c r="BD40" s="70">
        <v>0</v>
      </c>
      <c r="BI40" s="1"/>
    </row>
    <row r="41" spans="1:61" x14ac:dyDescent="0.25">
      <c r="A41" s="18">
        <v>44287</v>
      </c>
      <c r="B41" s="19" t="s">
        <v>51</v>
      </c>
      <c r="C41" s="72"/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106"/>
      <c r="O41" s="20">
        <v>0</v>
      </c>
      <c r="P41" s="20">
        <v>0</v>
      </c>
      <c r="Q41" s="20">
        <v>0</v>
      </c>
      <c r="R41" s="39">
        <v>12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72"/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72"/>
      <c r="AH41" s="20">
        <v>0</v>
      </c>
      <c r="AI41" s="72"/>
      <c r="AJ41" s="47" t="s">
        <v>51</v>
      </c>
      <c r="AK41" s="108">
        <v>44287</v>
      </c>
      <c r="AL41" s="37">
        <f t="shared" si="4"/>
        <v>0</v>
      </c>
      <c r="AM41" s="37">
        <f t="shared" si="1"/>
        <v>0</v>
      </c>
      <c r="AN41" s="37">
        <f>P41+R41</f>
        <v>12</v>
      </c>
      <c r="AO41" s="37">
        <f>AE41+AF41</f>
        <v>0</v>
      </c>
      <c r="AP41" s="216"/>
      <c r="AQ41" s="203"/>
      <c r="AR41" s="203"/>
      <c r="AS41" s="203"/>
      <c r="AT41" s="203"/>
      <c r="AU41" s="1"/>
      <c r="AV41" s="68">
        <v>2013</v>
      </c>
      <c r="AW41" s="69">
        <v>8336.1715604693927</v>
      </c>
      <c r="AX41" s="69">
        <v>845.39032883853872</v>
      </c>
      <c r="AY41" s="69">
        <v>799.4115842685336</v>
      </c>
      <c r="AZ41" s="70">
        <v>0</v>
      </c>
      <c r="BA41" s="71">
        <v>6094.8484947414508</v>
      </c>
      <c r="BB41" s="69">
        <v>385.00098968015118</v>
      </c>
      <c r="BC41" s="69">
        <v>626.54909348177421</v>
      </c>
      <c r="BD41" s="70">
        <v>0</v>
      </c>
      <c r="BI41" s="1"/>
    </row>
    <row r="42" spans="1:61" x14ac:dyDescent="0.25">
      <c r="A42" s="18">
        <v>44317</v>
      </c>
      <c r="B42" s="19" t="s">
        <v>51</v>
      </c>
      <c r="C42" s="72"/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106"/>
      <c r="O42" s="20">
        <v>0</v>
      </c>
      <c r="P42" s="20">
        <v>0</v>
      </c>
      <c r="Q42" s="20">
        <v>0</v>
      </c>
      <c r="R42" s="39">
        <v>18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39">
        <v>114</v>
      </c>
      <c r="Y42" s="20">
        <v>0</v>
      </c>
      <c r="Z42" s="72"/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2"/>
      <c r="AJ42" s="47" t="s">
        <v>51</v>
      </c>
      <c r="AK42" s="108">
        <v>44317</v>
      </c>
      <c r="AL42" s="37">
        <f t="shared" si="4"/>
        <v>0</v>
      </c>
      <c r="AM42" s="37">
        <f t="shared" si="1"/>
        <v>114</v>
      </c>
      <c r="AN42" s="37">
        <f>P42+R42</f>
        <v>18</v>
      </c>
      <c r="AO42" s="37">
        <f>AE42+AF42</f>
        <v>0</v>
      </c>
      <c r="AP42" s="216"/>
      <c r="AQ42" s="203"/>
      <c r="AR42" s="203"/>
      <c r="AS42" s="203"/>
      <c r="AT42" s="203"/>
      <c r="AU42" s="1"/>
      <c r="AV42" s="68">
        <v>2014</v>
      </c>
      <c r="AW42" s="69">
        <v>95.272616085848796</v>
      </c>
      <c r="AX42" s="69">
        <v>84.993782520345604</v>
      </c>
      <c r="AY42" s="69">
        <v>266.60792775008554</v>
      </c>
      <c r="AZ42" s="70">
        <v>23.700487206596975</v>
      </c>
      <c r="BA42" s="71">
        <v>28.751700896326867</v>
      </c>
      <c r="BB42" s="69">
        <v>261.68044203612112</v>
      </c>
      <c r="BC42" s="69">
        <v>238.04389212900199</v>
      </c>
      <c r="BD42" s="70">
        <v>21.543350060260675</v>
      </c>
      <c r="BI42" s="1"/>
    </row>
    <row r="43" spans="1:61" x14ac:dyDescent="0.25">
      <c r="A43" s="18">
        <v>44378</v>
      </c>
      <c r="B43" s="19" t="s">
        <v>51</v>
      </c>
      <c r="C43" s="72"/>
      <c r="D43" s="20">
        <v>0</v>
      </c>
      <c r="E43" s="39">
        <v>11.994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106"/>
      <c r="O43" s="20">
        <v>0</v>
      </c>
      <c r="P43" s="20">
        <v>0</v>
      </c>
      <c r="Q43" s="20">
        <v>0</v>
      </c>
      <c r="R43" s="39">
        <v>37.981000000000002</v>
      </c>
      <c r="S43" s="39">
        <v>13.993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72"/>
      <c r="Z43" s="72"/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20">
        <v>0</v>
      </c>
      <c r="AI43" s="72"/>
      <c r="AJ43" s="47" t="s">
        <v>51</v>
      </c>
      <c r="AK43" s="108">
        <v>44378</v>
      </c>
      <c r="AL43" s="37">
        <f t="shared" si="4"/>
        <v>25.987000000000002</v>
      </c>
      <c r="AM43" s="37">
        <f t="shared" si="1"/>
        <v>0</v>
      </c>
      <c r="AN43" s="37">
        <f>N43+P43+R43</f>
        <v>37.981000000000002</v>
      </c>
      <c r="AO43" s="37">
        <f>AE43+AF43</f>
        <v>0</v>
      </c>
      <c r="AP43" s="216"/>
      <c r="AQ43" s="203"/>
      <c r="AR43" s="203"/>
      <c r="AS43" s="203"/>
      <c r="AT43" s="203"/>
      <c r="AU43" s="1"/>
      <c r="AV43" s="68">
        <v>2015</v>
      </c>
      <c r="AW43" s="69">
        <v>1356.5625730745949</v>
      </c>
      <c r="AX43" s="69">
        <v>121.46500000000002</v>
      </c>
      <c r="AY43" s="69">
        <v>435.53273942064402</v>
      </c>
      <c r="AZ43" s="70">
        <v>397.82800000000003</v>
      </c>
      <c r="BA43" s="71">
        <v>1502.2759693430653</v>
      </c>
      <c r="BB43" s="69">
        <v>159.79829838029127</v>
      </c>
      <c r="BC43" s="69">
        <v>238.49735863247867</v>
      </c>
      <c r="BD43" s="70">
        <v>178.58770000000001</v>
      </c>
      <c r="BI43" s="1"/>
    </row>
    <row r="44" spans="1:61" ht="15.75" thickBot="1" x14ac:dyDescent="0.3">
      <c r="A44" s="18">
        <v>44470</v>
      </c>
      <c r="B44" s="19" t="s">
        <v>51</v>
      </c>
      <c r="C44" s="72"/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106"/>
      <c r="O44" s="20">
        <v>0</v>
      </c>
      <c r="P44" s="20">
        <v>0</v>
      </c>
      <c r="Q44" s="20">
        <v>0</v>
      </c>
      <c r="R44" s="39">
        <v>33.1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72"/>
      <c r="Z44" s="72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72"/>
      <c r="AH44" s="39">
        <v>26</v>
      </c>
      <c r="AI44" s="72"/>
      <c r="AJ44" s="105" t="s">
        <v>51</v>
      </c>
      <c r="AK44" s="109">
        <v>44470</v>
      </c>
      <c r="AL44" s="56">
        <f t="shared" si="4"/>
        <v>26</v>
      </c>
      <c r="AM44" s="56">
        <f t="shared" si="1"/>
        <v>0</v>
      </c>
      <c r="AN44" s="56">
        <f>N44+P44+R44</f>
        <v>33.1</v>
      </c>
      <c r="AO44" s="56">
        <f>AE44+AF44</f>
        <v>0</v>
      </c>
      <c r="AP44" s="217"/>
      <c r="AQ44" s="213"/>
      <c r="AR44" s="213"/>
      <c r="AS44" s="213"/>
      <c r="AT44" s="213"/>
      <c r="AU44" s="1"/>
      <c r="AV44" s="68">
        <v>2016</v>
      </c>
      <c r="AW44" s="69">
        <v>533.58530601782934</v>
      </c>
      <c r="AX44" s="69">
        <v>3345.6685082199156</v>
      </c>
      <c r="AY44" s="69">
        <v>663.18194292950966</v>
      </c>
      <c r="AZ44" s="70">
        <v>51.669237877639802</v>
      </c>
      <c r="BA44" s="71">
        <v>571.54499516823716</v>
      </c>
      <c r="BB44" s="69">
        <v>1907.3320161151673</v>
      </c>
      <c r="BC44" s="69">
        <v>348.48195453107257</v>
      </c>
      <c r="BD44" s="70">
        <v>39.741552277682402</v>
      </c>
      <c r="BI44" s="1"/>
    </row>
    <row r="45" spans="1:61" x14ac:dyDescent="0.25">
      <c r="A45" s="18">
        <v>44562</v>
      </c>
      <c r="B45" s="19" t="s">
        <v>51</v>
      </c>
      <c r="C45" s="72"/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106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72"/>
      <c r="Z45" s="72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72"/>
      <c r="AH45" s="20">
        <v>0</v>
      </c>
      <c r="AI45" s="74"/>
      <c r="AJ45" s="22" t="s">
        <v>51</v>
      </c>
      <c r="AK45" s="95">
        <v>44562</v>
      </c>
      <c r="AL45" s="24">
        <f>SUM(C45:J45)+L45+M45+S45+T45+AB45+AG45+AH45+AI45</f>
        <v>0</v>
      </c>
      <c r="AM45" s="24">
        <f t="shared" si="1"/>
        <v>0</v>
      </c>
      <c r="AN45" s="24">
        <f>N45+P45+R45</f>
        <v>0</v>
      </c>
      <c r="AO45" s="25">
        <f>AE45+AF45</f>
        <v>0</v>
      </c>
      <c r="AP45" s="215">
        <v>2022</v>
      </c>
      <c r="AQ45" s="214">
        <f>SUM(AL45:AL49)</f>
        <v>0</v>
      </c>
      <c r="AR45" s="214">
        <f>SUM(AM45:AM49)</f>
        <v>0</v>
      </c>
      <c r="AS45" s="214">
        <f>SUM(AN45:AN49)</f>
        <v>0</v>
      </c>
      <c r="AT45" s="214">
        <f>SUM(AO45:AO49)</f>
        <v>0</v>
      </c>
      <c r="AU45" s="1"/>
      <c r="AV45" s="68">
        <v>2017</v>
      </c>
      <c r="AW45" s="69">
        <v>547.20000000000005</v>
      </c>
      <c r="AX45" s="69">
        <v>2662.4</v>
      </c>
      <c r="AY45" s="69">
        <v>2313.2000000000003</v>
      </c>
      <c r="AZ45" s="70">
        <v>39.1</v>
      </c>
      <c r="BA45" s="71">
        <v>426.49999999999994</v>
      </c>
      <c r="BB45" s="69">
        <v>1103.4000000000001</v>
      </c>
      <c r="BC45" s="69">
        <v>1570.3999999999999</v>
      </c>
      <c r="BD45" s="70">
        <v>8.8999999999999986</v>
      </c>
      <c r="BI45" s="1"/>
    </row>
    <row r="46" spans="1:61" x14ac:dyDescent="0.25">
      <c r="A46" s="18"/>
      <c r="B46" s="19"/>
      <c r="C46" s="20"/>
      <c r="D46" s="20"/>
      <c r="E46" s="3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39"/>
      <c r="S46" s="20"/>
      <c r="T46" s="20"/>
      <c r="U46" s="20"/>
      <c r="V46" s="20"/>
      <c r="W46" s="20"/>
      <c r="X46" s="39"/>
      <c r="Y46" s="20"/>
      <c r="Z46" s="20"/>
      <c r="AA46" s="39"/>
      <c r="AB46" s="20"/>
      <c r="AC46" s="20"/>
      <c r="AD46" s="20"/>
      <c r="AE46" s="20"/>
      <c r="AF46" s="20"/>
      <c r="AG46" s="20"/>
      <c r="AH46" s="27"/>
      <c r="AI46" s="27"/>
      <c r="AJ46" s="110"/>
      <c r="AK46" s="110"/>
      <c r="AL46" s="111"/>
      <c r="AM46" s="111"/>
      <c r="AN46" s="111"/>
      <c r="AO46" s="112"/>
      <c r="AP46" s="216"/>
      <c r="AQ46" s="203"/>
      <c r="AR46" s="203"/>
      <c r="AS46" s="203"/>
      <c r="AT46" s="203"/>
      <c r="AU46" s="1"/>
      <c r="AV46" s="68">
        <v>2018</v>
      </c>
      <c r="AW46" s="69">
        <v>2838.4</v>
      </c>
      <c r="AX46" s="69">
        <v>173.4</v>
      </c>
      <c r="AY46" s="69">
        <v>1689</v>
      </c>
      <c r="AZ46" s="70">
        <v>0</v>
      </c>
      <c r="BA46" s="71">
        <v>1732.8000000000002</v>
      </c>
      <c r="BB46" s="69">
        <v>403.29999999999995</v>
      </c>
      <c r="BC46" s="69">
        <v>939.19999999999993</v>
      </c>
      <c r="BD46" s="70">
        <v>8</v>
      </c>
      <c r="BI46" s="1"/>
    </row>
    <row r="47" spans="1:61" x14ac:dyDescent="0.25">
      <c r="A47" s="18"/>
      <c r="B47" s="19"/>
      <c r="C47" s="20"/>
      <c r="D47" s="20"/>
      <c r="E47" s="3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39"/>
      <c r="S47" s="20"/>
      <c r="T47" s="20"/>
      <c r="U47" s="20"/>
      <c r="V47" s="20"/>
      <c r="W47" s="20"/>
      <c r="X47" s="39"/>
      <c r="Y47" s="20"/>
      <c r="Z47" s="20"/>
      <c r="AA47" s="39"/>
      <c r="AB47" s="20"/>
      <c r="AC47" s="20"/>
      <c r="AD47" s="20"/>
      <c r="AE47" s="20"/>
      <c r="AF47" s="20"/>
      <c r="AG47" s="20"/>
      <c r="AH47" s="27"/>
      <c r="AI47" s="27"/>
      <c r="AJ47" s="110"/>
      <c r="AK47" s="110"/>
      <c r="AL47" s="111"/>
      <c r="AM47" s="111"/>
      <c r="AN47" s="111"/>
      <c r="AO47" s="112"/>
      <c r="AP47" s="216"/>
      <c r="AQ47" s="203"/>
      <c r="AR47" s="203"/>
      <c r="AS47" s="203"/>
      <c r="AT47" s="203"/>
      <c r="AU47" s="1"/>
      <c r="AV47" s="68">
        <v>2019</v>
      </c>
      <c r="AW47" s="69">
        <v>684.93337482682864</v>
      </c>
      <c r="AX47" s="69">
        <v>0</v>
      </c>
      <c r="AY47" s="69">
        <v>915.2127884153191</v>
      </c>
      <c r="AZ47" s="70">
        <v>0</v>
      </c>
      <c r="BA47" s="71">
        <v>481.55599041829851</v>
      </c>
      <c r="BB47" s="69">
        <v>149.66216216216225</v>
      </c>
      <c r="BC47" s="69">
        <v>762.9076002112879</v>
      </c>
      <c r="BD47" s="70">
        <v>0</v>
      </c>
      <c r="BI47" s="1"/>
    </row>
    <row r="48" spans="1:61" x14ac:dyDescent="0.25">
      <c r="A48" s="18"/>
      <c r="B48" s="19"/>
      <c r="C48" s="20"/>
      <c r="D48" s="20"/>
      <c r="E48" s="3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39"/>
      <c r="S48" s="20"/>
      <c r="T48" s="20"/>
      <c r="U48" s="20"/>
      <c r="V48" s="20"/>
      <c r="W48" s="20"/>
      <c r="X48" s="39"/>
      <c r="Y48" s="20"/>
      <c r="Z48" s="20"/>
      <c r="AA48" s="39"/>
      <c r="AB48" s="20"/>
      <c r="AC48" s="20"/>
      <c r="AD48" s="20"/>
      <c r="AE48" s="20"/>
      <c r="AF48" s="20"/>
      <c r="AG48" s="20"/>
      <c r="AH48" s="27"/>
      <c r="AI48" s="27"/>
      <c r="AJ48" s="110"/>
      <c r="AK48" s="110"/>
      <c r="AL48" s="111"/>
      <c r="AM48" s="111"/>
      <c r="AN48" s="111"/>
      <c r="AO48" s="112"/>
      <c r="AP48" s="216"/>
      <c r="AQ48" s="203"/>
      <c r="AR48" s="203"/>
      <c r="AS48" s="203"/>
      <c r="AT48" s="203"/>
      <c r="AU48" s="1"/>
      <c r="AV48" s="68">
        <v>2021</v>
      </c>
      <c r="AW48" s="69">
        <v>947.3674610564168</v>
      </c>
      <c r="AX48" s="69">
        <v>1217.7544763306353</v>
      </c>
      <c r="AY48" s="69">
        <v>1026.9464144499425</v>
      </c>
      <c r="AZ48" s="70">
        <v>167.77041942604853</v>
      </c>
      <c r="BA48" s="71">
        <v>493.37355734322762</v>
      </c>
      <c r="BB48" s="69">
        <v>1538.048</v>
      </c>
      <c r="BC48" s="69">
        <v>800.87514227714905</v>
      </c>
      <c r="BD48" s="70">
        <v>11.998799999999999</v>
      </c>
      <c r="BI48" s="1"/>
    </row>
    <row r="49" spans="1:61" ht="15.75" thickBot="1" x14ac:dyDescent="0.3">
      <c r="A49" s="18"/>
      <c r="B49" s="19"/>
      <c r="C49" s="20"/>
      <c r="D49" s="20"/>
      <c r="E49" s="3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39"/>
      <c r="S49" s="20"/>
      <c r="T49" s="20"/>
      <c r="U49" s="20"/>
      <c r="V49" s="20"/>
      <c r="W49" s="20"/>
      <c r="X49" s="39"/>
      <c r="Y49" s="20"/>
      <c r="Z49" s="20"/>
      <c r="AA49" s="39"/>
      <c r="AB49" s="20"/>
      <c r="AC49" s="20"/>
      <c r="AD49" s="20"/>
      <c r="AE49" s="20"/>
      <c r="AF49" s="20"/>
      <c r="AG49" s="20"/>
      <c r="AH49" s="27"/>
      <c r="AI49" s="27"/>
      <c r="AJ49" s="113"/>
      <c r="AK49" s="113"/>
      <c r="AL49" s="114"/>
      <c r="AM49" s="114"/>
      <c r="AN49" s="114"/>
      <c r="AO49" s="115"/>
      <c r="AP49" s="217"/>
      <c r="AQ49" s="213"/>
      <c r="AR49" s="213"/>
      <c r="AS49" s="213"/>
      <c r="AT49" s="213"/>
      <c r="AU49" s="1"/>
      <c r="AV49" s="84">
        <v>2022</v>
      </c>
      <c r="AW49" s="85">
        <v>288.39999999999998</v>
      </c>
      <c r="AX49" s="85">
        <v>0</v>
      </c>
      <c r="AY49" s="85">
        <v>34.799999999999997</v>
      </c>
      <c r="AZ49" s="86">
        <v>41.6</v>
      </c>
      <c r="BA49" s="87">
        <v>113.3</v>
      </c>
      <c r="BB49" s="85">
        <v>0</v>
      </c>
      <c r="BC49" s="85">
        <v>23.2</v>
      </c>
      <c r="BD49" s="86">
        <v>12</v>
      </c>
      <c r="BI49" s="1"/>
    </row>
    <row r="50" spans="1:61" ht="15.75" thickBot="1" x14ac:dyDescent="0.3">
      <c r="A50" s="18"/>
      <c r="B50" s="19"/>
      <c r="C50" s="20"/>
      <c r="D50" s="20"/>
      <c r="E50" s="3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39"/>
      <c r="S50" s="20"/>
      <c r="T50" s="20"/>
      <c r="U50" s="20"/>
      <c r="V50" s="20"/>
      <c r="W50" s="20"/>
      <c r="X50" s="39"/>
      <c r="Y50" s="20"/>
      <c r="Z50" s="20"/>
      <c r="AA50" s="39"/>
      <c r="AB50" s="20"/>
      <c r="AC50" s="20"/>
      <c r="AD50" s="20"/>
      <c r="AE50" s="20"/>
      <c r="AF50" s="20"/>
      <c r="AG50" s="20"/>
      <c r="AH50" s="27"/>
      <c r="AI50" s="27"/>
      <c r="AJ50" s="80" t="s">
        <v>51</v>
      </c>
      <c r="AK50" s="116" t="s">
        <v>48</v>
      </c>
      <c r="AL50" s="117">
        <f>SUM(AL4:AL49)</f>
        <v>1880.9224653049898</v>
      </c>
      <c r="AM50" s="117">
        <f>SUM(AM4:AM49)</f>
        <v>1090.3526504076965</v>
      </c>
      <c r="AN50" s="117">
        <f>SUM(AN4:AN49)</f>
        <v>1037.170287421038</v>
      </c>
      <c r="AO50" s="117">
        <f>SUM(AO4:AO49)</f>
        <v>149.62517312703841</v>
      </c>
      <c r="AP50" s="12"/>
      <c r="AQ50" s="118"/>
      <c r="AR50" s="118"/>
      <c r="AS50" s="118"/>
      <c r="AT50" s="118"/>
      <c r="AU50" s="1"/>
      <c r="AV50" s="1"/>
      <c r="AW50" s="1"/>
      <c r="AX50" s="1"/>
      <c r="AY50" s="1"/>
      <c r="BI50" s="1"/>
    </row>
    <row r="51" spans="1:61" x14ac:dyDescent="0.25">
      <c r="A51" s="18"/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1"/>
      <c r="AI51" s="1"/>
      <c r="AJ51" s="93"/>
      <c r="AK51" s="93"/>
      <c r="AL51" s="94"/>
      <c r="AM51" s="94"/>
      <c r="AN51" s="94"/>
      <c r="AO51" s="94"/>
      <c r="AP51" s="1"/>
      <c r="AQ51" s="1"/>
      <c r="AR51" s="1"/>
      <c r="AS51" s="1"/>
      <c r="AT51" s="1"/>
      <c r="AU51" s="1"/>
      <c r="AV51" s="1"/>
      <c r="AW51" s="1"/>
      <c r="AX51" s="1"/>
      <c r="AY51" s="1"/>
      <c r="BI51" s="1"/>
    </row>
    <row r="54" spans="1:61" x14ac:dyDescent="0.25">
      <c r="A54" s="91"/>
      <c r="B54" s="218" t="s">
        <v>49</v>
      </c>
      <c r="C54" s="218"/>
      <c r="D54" s="218"/>
    </row>
    <row r="55" spans="1:61" x14ac:dyDescent="0.25">
      <c r="A55" s="92"/>
      <c r="B55" s="218" t="s">
        <v>50</v>
      </c>
      <c r="C55" s="218"/>
      <c r="D55" s="218"/>
    </row>
  </sheetData>
  <mergeCells count="75">
    <mergeCell ref="B55:D55"/>
    <mergeCell ref="AP45:AP49"/>
    <mergeCell ref="AQ45:AQ49"/>
    <mergeCell ref="AR45:AR49"/>
    <mergeCell ref="AS45:AS49"/>
    <mergeCell ref="AS34:AS36"/>
    <mergeCell ref="AT34:AT36"/>
    <mergeCell ref="AT45:AT49"/>
    <mergeCell ref="B54:D54"/>
    <mergeCell ref="AP37:AP39"/>
    <mergeCell ref="AQ37:AQ39"/>
    <mergeCell ref="AR37:AR39"/>
    <mergeCell ref="AS37:AS39"/>
    <mergeCell ref="AT37:AT39"/>
    <mergeCell ref="AP40:AP44"/>
    <mergeCell ref="AQ40:AQ44"/>
    <mergeCell ref="AR40:AR44"/>
    <mergeCell ref="AS40:AS44"/>
    <mergeCell ref="AT40:AT44"/>
    <mergeCell ref="AV34:BD34"/>
    <mergeCell ref="AV35:AZ35"/>
    <mergeCell ref="BA35:BD35"/>
    <mergeCell ref="AP28:AP30"/>
    <mergeCell ref="AQ28:AQ30"/>
    <mergeCell ref="AR28:AR30"/>
    <mergeCell ref="AS28:AS30"/>
    <mergeCell ref="AT28:AT30"/>
    <mergeCell ref="AP31:AP33"/>
    <mergeCell ref="AQ31:AQ33"/>
    <mergeCell ref="AR31:AR33"/>
    <mergeCell ref="AS31:AS33"/>
    <mergeCell ref="AT31:AT33"/>
    <mergeCell ref="AP34:AP36"/>
    <mergeCell ref="AQ34:AQ36"/>
    <mergeCell ref="AR34:AR36"/>
    <mergeCell ref="AP23:AP24"/>
    <mergeCell ref="AQ23:AQ24"/>
    <mergeCell ref="AR23:AR24"/>
    <mergeCell ref="AS23:AS24"/>
    <mergeCell ref="AT23:AT24"/>
    <mergeCell ref="AP25:AP27"/>
    <mergeCell ref="AQ25:AQ27"/>
    <mergeCell ref="AR25:AR27"/>
    <mergeCell ref="AS25:AS27"/>
    <mergeCell ref="AT25:AT27"/>
    <mergeCell ref="AP18:AP20"/>
    <mergeCell ref="AQ18:AQ20"/>
    <mergeCell ref="AR18:AR20"/>
    <mergeCell ref="AS18:AS20"/>
    <mergeCell ref="AT18:AT20"/>
    <mergeCell ref="AP21:AP22"/>
    <mergeCell ref="AQ21:AQ22"/>
    <mergeCell ref="AR21:AR22"/>
    <mergeCell ref="AS21:AS22"/>
    <mergeCell ref="AT21:AT22"/>
    <mergeCell ref="AP6:AP13"/>
    <mergeCell ref="AQ6:AQ13"/>
    <mergeCell ref="AR6:AR13"/>
    <mergeCell ref="AS6:AS13"/>
    <mergeCell ref="AT6:AT13"/>
    <mergeCell ref="AP14:AP17"/>
    <mergeCell ref="AQ14:AQ17"/>
    <mergeCell ref="AR14:AR17"/>
    <mergeCell ref="AS14:AS17"/>
    <mergeCell ref="AT14:AT17"/>
    <mergeCell ref="AV1:AZ1"/>
    <mergeCell ref="AJ2:AJ3"/>
    <mergeCell ref="AK2:AK3"/>
    <mergeCell ref="AP2:AP3"/>
    <mergeCell ref="AV2:AZ2"/>
    <mergeCell ref="AP4:AP5"/>
    <mergeCell ref="AQ4:AQ5"/>
    <mergeCell ref="AR4:AR5"/>
    <mergeCell ref="AS4:AS5"/>
    <mergeCell ref="AT4:AT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"/>
  <sheetViews>
    <sheetView workbookViewId="0">
      <selection activeCell="T16" sqref="T16"/>
    </sheetView>
  </sheetViews>
  <sheetFormatPr baseColWidth="10" defaultColWidth="11.42578125" defaultRowHeight="15" x14ac:dyDescent="0.25"/>
  <cols>
    <col min="2" max="2" width="15.140625" customWidth="1"/>
    <col min="36" max="36" width="16.140625" customWidth="1"/>
    <col min="41" max="41" width="13" customWidth="1"/>
    <col min="42" max="42" width="12.7109375" customWidth="1"/>
    <col min="46" max="46" width="13.42578125" customWidth="1"/>
    <col min="48" max="48" width="12.7109375" customWidth="1"/>
    <col min="52" max="52" width="12.85546875" customWidth="1"/>
    <col min="56" max="56" width="12.7109375" customWidth="1"/>
  </cols>
  <sheetData>
    <row r="1" spans="1:52" ht="15.75" thickBot="1" x14ac:dyDescent="0.3">
      <c r="A1" s="18"/>
      <c r="B1" s="19"/>
      <c r="C1" s="39"/>
      <c r="D1" s="39"/>
      <c r="E1" s="20"/>
      <c r="F1" s="20"/>
      <c r="G1" s="20"/>
      <c r="H1" s="20"/>
      <c r="I1" s="20"/>
      <c r="J1" s="20"/>
      <c r="K1" s="20"/>
      <c r="L1" s="20"/>
      <c r="M1" s="20"/>
      <c r="N1" s="39"/>
      <c r="O1" s="20"/>
      <c r="P1" s="39"/>
      <c r="Q1" s="20"/>
      <c r="R1" s="20"/>
      <c r="S1" s="20"/>
      <c r="T1" s="20"/>
      <c r="U1" s="20"/>
      <c r="V1" s="20"/>
      <c r="W1" s="20"/>
      <c r="X1" s="39"/>
      <c r="Y1" s="20"/>
      <c r="Z1" s="39"/>
      <c r="AA1" s="39"/>
      <c r="AB1" s="20"/>
      <c r="AC1" s="39"/>
      <c r="AD1" s="20"/>
      <c r="AE1" s="39"/>
      <c r="AF1" s="39"/>
      <c r="AG1" s="20"/>
      <c r="AH1" s="27"/>
      <c r="AI1" s="94"/>
      <c r="AJ1" s="93"/>
      <c r="AK1" s="93"/>
      <c r="AL1" s="94"/>
      <c r="AM1" s="94"/>
      <c r="AN1" s="1"/>
      <c r="AO1" s="1"/>
      <c r="AP1" s="1"/>
      <c r="AQ1" s="1"/>
      <c r="AR1" s="1"/>
      <c r="AS1" s="1"/>
    </row>
    <row r="2" spans="1:52" ht="15.75" thickBot="1" x14ac:dyDescent="0.3">
      <c r="A2" s="18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3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39"/>
      <c r="AB2" s="20"/>
      <c r="AC2" s="20"/>
      <c r="AD2" s="20"/>
      <c r="AE2" s="20"/>
      <c r="AF2" s="20"/>
      <c r="AG2" s="20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97" t="s">
        <v>1</v>
      </c>
      <c r="AW2" s="198"/>
      <c r="AX2" s="198"/>
      <c r="AY2" s="198"/>
      <c r="AZ2" s="199"/>
    </row>
    <row r="3" spans="1:52" x14ac:dyDescent="0.25">
      <c r="A3" s="18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39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39"/>
      <c r="AB3" s="20"/>
      <c r="AC3" s="20"/>
      <c r="AD3" s="20"/>
      <c r="AE3" s="20"/>
      <c r="AF3" s="20"/>
      <c r="AG3" s="20"/>
      <c r="AH3" s="1"/>
      <c r="AI3" s="1"/>
      <c r="AJ3" s="223" t="s">
        <v>2</v>
      </c>
      <c r="AK3" s="200" t="s">
        <v>3</v>
      </c>
      <c r="AL3" s="191" t="s">
        <v>4</v>
      </c>
      <c r="AM3" s="191" t="s">
        <v>5</v>
      </c>
      <c r="AN3" s="191" t="s">
        <v>6</v>
      </c>
      <c r="AO3" s="192" t="s">
        <v>7</v>
      </c>
      <c r="AP3" s="225" t="s">
        <v>3</v>
      </c>
      <c r="AQ3" s="4" t="s">
        <v>4</v>
      </c>
      <c r="AR3" s="4" t="s">
        <v>5</v>
      </c>
      <c r="AS3" s="4" t="s">
        <v>6</v>
      </c>
      <c r="AT3" s="4" t="s">
        <v>7</v>
      </c>
      <c r="AU3" s="1"/>
      <c r="AV3" s="197" t="s">
        <v>68</v>
      </c>
      <c r="AW3" s="198"/>
      <c r="AX3" s="198"/>
      <c r="AY3" s="198"/>
      <c r="AZ3" s="199"/>
    </row>
    <row r="4" spans="1:52" ht="15.75" thickBot="1" x14ac:dyDescent="0.3">
      <c r="A4" s="5" t="s">
        <v>3</v>
      </c>
      <c r="B4" s="5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5" t="s">
        <v>21</v>
      </c>
      <c r="P4" s="5" t="s">
        <v>22</v>
      </c>
      <c r="Q4" s="5" t="s">
        <v>23</v>
      </c>
      <c r="R4" s="5" t="s">
        <v>24</v>
      </c>
      <c r="S4" s="5" t="s">
        <v>25</v>
      </c>
      <c r="T4" s="5" t="s">
        <v>26</v>
      </c>
      <c r="U4" s="5" t="s">
        <v>27</v>
      </c>
      <c r="V4" s="5" t="s">
        <v>28</v>
      </c>
      <c r="W4" s="5" t="s">
        <v>29</v>
      </c>
      <c r="X4" s="5" t="s">
        <v>30</v>
      </c>
      <c r="Y4" s="5" t="s">
        <v>31</v>
      </c>
      <c r="Z4" s="5" t="s">
        <v>32</v>
      </c>
      <c r="AA4" s="5" t="s">
        <v>33</v>
      </c>
      <c r="AB4" s="5" t="s">
        <v>34</v>
      </c>
      <c r="AC4" s="5" t="s">
        <v>35</v>
      </c>
      <c r="AD4" s="5" t="s">
        <v>36</v>
      </c>
      <c r="AE4" s="5" t="s">
        <v>37</v>
      </c>
      <c r="AF4" s="5" t="s">
        <v>38</v>
      </c>
      <c r="AG4" s="5" t="s">
        <v>39</v>
      </c>
      <c r="AH4" s="5" t="s">
        <v>40</v>
      </c>
      <c r="AI4" s="5" t="s">
        <v>41</v>
      </c>
      <c r="AJ4" s="224"/>
      <c r="AK4" s="201"/>
      <c r="AL4" s="9" t="s">
        <v>42</v>
      </c>
      <c r="AM4" s="9" t="s">
        <v>42</v>
      </c>
      <c r="AN4" s="9" t="s">
        <v>42</v>
      </c>
      <c r="AO4" s="113" t="s">
        <v>42</v>
      </c>
      <c r="AP4" s="226"/>
      <c r="AQ4" s="10" t="s">
        <v>42</v>
      </c>
      <c r="AR4" s="10" t="s">
        <v>42</v>
      </c>
      <c r="AS4" s="10" t="s">
        <v>42</v>
      </c>
      <c r="AT4" s="10" t="s">
        <v>42</v>
      </c>
      <c r="AU4" s="1"/>
      <c r="AV4" s="11" t="s">
        <v>43</v>
      </c>
      <c r="AW4" s="12" t="s">
        <v>4</v>
      </c>
      <c r="AX4" s="12" t="s">
        <v>44</v>
      </c>
      <c r="AY4" s="12" t="s">
        <v>45</v>
      </c>
      <c r="AZ4" s="13" t="s">
        <v>7</v>
      </c>
    </row>
    <row r="5" spans="1:52" x14ac:dyDescent="0.25">
      <c r="A5" s="18">
        <v>41334</v>
      </c>
      <c r="B5" s="19" t="s">
        <v>68</v>
      </c>
      <c r="C5" s="44">
        <v>1104</v>
      </c>
      <c r="D5" s="39">
        <v>105.33333333333333</v>
      </c>
      <c r="E5" s="39">
        <v>1.3333333333333333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39">
        <v>25.333333333333332</v>
      </c>
      <c r="M5" s="39">
        <v>15</v>
      </c>
      <c r="N5" s="39">
        <v>860.66666666666663</v>
      </c>
      <c r="O5" s="39">
        <v>12</v>
      </c>
      <c r="P5" s="20">
        <v>0</v>
      </c>
      <c r="Q5" s="39">
        <v>2.3333333333333335</v>
      </c>
      <c r="R5" s="39">
        <v>228</v>
      </c>
      <c r="S5" s="39">
        <v>126</v>
      </c>
      <c r="T5" s="44">
        <v>207.33333333333334</v>
      </c>
      <c r="U5" s="39">
        <v>30</v>
      </c>
      <c r="V5" s="20">
        <v>0</v>
      </c>
      <c r="W5" s="39">
        <v>5</v>
      </c>
      <c r="X5" s="39">
        <v>9.5</v>
      </c>
      <c r="Y5" s="20">
        <v>0</v>
      </c>
      <c r="Z5" s="39">
        <v>5.666666666666667</v>
      </c>
      <c r="AA5" s="39">
        <v>16.333333333333332</v>
      </c>
      <c r="AB5" s="39">
        <v>5734.333333333333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19"/>
      <c r="AI5" s="193"/>
      <c r="AJ5" s="58" t="s">
        <v>68</v>
      </c>
      <c r="AK5" s="95">
        <v>41334</v>
      </c>
      <c r="AL5" s="24">
        <f>SUM(C5:J5)+L5+M5+S5+T5+AB5+AG5+AH5+AI5</f>
        <v>7318.6666666666661</v>
      </c>
      <c r="AM5" s="24">
        <f>K5+O5+Q5+U5+V5+W5+X5+Y5+Z5+AA5+AC5+AD5</f>
        <v>80.833333333333329</v>
      </c>
      <c r="AN5" s="24">
        <f>N5+P5+R5</f>
        <v>1088.6666666666665</v>
      </c>
      <c r="AO5" s="24">
        <f>AE5+AF5</f>
        <v>0</v>
      </c>
      <c r="AP5" s="219">
        <v>2013</v>
      </c>
      <c r="AQ5" s="221">
        <f>SUM(AL5:AL6)</f>
        <v>8062.3519500346501</v>
      </c>
      <c r="AR5" s="221">
        <f>SUM(AM5:AM6)</f>
        <v>128.6331239017976</v>
      </c>
      <c r="AS5" s="221">
        <f>SUM(AN5:AN6)</f>
        <v>1101.3748909210749</v>
      </c>
      <c r="AT5" s="221">
        <f>SUM(AO5:AO6)</f>
        <v>0</v>
      </c>
      <c r="AU5" s="1"/>
      <c r="AV5" s="26">
        <v>2013</v>
      </c>
      <c r="AW5" s="27">
        <f>VALUE(AQ5)</f>
        <v>8062.3519500346501</v>
      </c>
      <c r="AX5" s="27">
        <f>VALUE(AR5)</f>
        <v>128.6331239017976</v>
      </c>
      <c r="AY5" s="27">
        <f>VALUE(AS5)</f>
        <v>1101.3748909210749</v>
      </c>
      <c r="AZ5" s="28">
        <f>VALUE(AT5)</f>
        <v>0</v>
      </c>
    </row>
    <row r="6" spans="1:52" ht="15.75" thickBot="1" x14ac:dyDescent="0.3">
      <c r="A6" s="18">
        <v>41548</v>
      </c>
      <c r="B6" s="19" t="s">
        <v>68</v>
      </c>
      <c r="C6" s="39">
        <v>632.86956786954249</v>
      </c>
      <c r="D6" s="39">
        <v>102.343565995503</v>
      </c>
      <c r="E6" s="39">
        <v>3.3888598011755957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39">
        <v>5.0832897017633929</v>
      </c>
      <c r="N6" s="39">
        <v>5.5916186719397327</v>
      </c>
      <c r="O6" s="39">
        <v>10.166579403526788</v>
      </c>
      <c r="P6" s="20">
        <v>0</v>
      </c>
      <c r="Q6" s="20">
        <v>0</v>
      </c>
      <c r="R6" s="39">
        <v>7.1166055824687504</v>
      </c>
      <c r="S6" s="20">
        <v>0</v>
      </c>
      <c r="T6" s="20">
        <v>0</v>
      </c>
      <c r="U6" s="39">
        <v>23.4</v>
      </c>
      <c r="V6" s="20">
        <v>0</v>
      </c>
      <c r="W6" s="20">
        <v>0</v>
      </c>
      <c r="X6" s="20">
        <v>0</v>
      </c>
      <c r="Y6" s="20">
        <v>0</v>
      </c>
      <c r="Z6" s="39">
        <v>7.1166055824687504</v>
      </c>
      <c r="AA6" s="39">
        <v>7.1166055824687513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19"/>
      <c r="AI6" s="193"/>
      <c r="AJ6" s="75" t="s">
        <v>68</v>
      </c>
      <c r="AK6" s="96">
        <v>41548</v>
      </c>
      <c r="AL6" s="33">
        <f t="shared" ref="AL6:AL29" si="0">SUM(C6:J6)+L6+M6+S6+T6+AB6+AG6+AH6+AI6</f>
        <v>743.68528336798454</v>
      </c>
      <c r="AM6" s="33">
        <f t="shared" ref="AM6:AM29" si="1">K6+O6+Q6+U6+V6+W6+X6+Y6+Z6+AA6+AC6+AD6</f>
        <v>47.799790568464289</v>
      </c>
      <c r="AN6" s="33">
        <f t="shared" ref="AN6:AN29" si="2">N6+P6+R6</f>
        <v>12.708224254408483</v>
      </c>
      <c r="AO6" s="33">
        <f t="shared" ref="AO6:AO28" si="3">AE6+AF6</f>
        <v>0</v>
      </c>
      <c r="AP6" s="220"/>
      <c r="AQ6" s="222"/>
      <c r="AR6" s="222"/>
      <c r="AS6" s="222"/>
      <c r="AT6" s="222"/>
      <c r="AU6" s="1"/>
      <c r="AV6" s="26">
        <v>2014</v>
      </c>
      <c r="AW6" s="27">
        <f>VALUE(AQ7)</f>
        <v>25.763366981039383</v>
      </c>
      <c r="AX6" s="27">
        <f>VALUE(AR7)</f>
        <v>0</v>
      </c>
      <c r="AY6" s="27">
        <f>VALUE(AS7)</f>
        <v>51.51543448657911</v>
      </c>
      <c r="AZ6" s="28">
        <f>VALUE(AT7)</f>
        <v>5.3734135536398462</v>
      </c>
    </row>
    <row r="7" spans="1:52" x14ac:dyDescent="0.25">
      <c r="A7" s="18">
        <v>41852</v>
      </c>
      <c r="B7" s="19" t="s">
        <v>68</v>
      </c>
      <c r="C7" s="20">
        <v>0</v>
      </c>
      <c r="D7" s="39">
        <v>6.675047892720305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39">
        <v>26.032686781609193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39">
        <v>1.3350095785440612</v>
      </c>
      <c r="AF7" s="39">
        <v>4.0384039750957852</v>
      </c>
      <c r="AG7" s="20">
        <v>0</v>
      </c>
      <c r="AH7" s="19"/>
      <c r="AI7" s="193"/>
      <c r="AJ7" s="58" t="s">
        <v>68</v>
      </c>
      <c r="AK7" s="95">
        <v>41852</v>
      </c>
      <c r="AL7" s="24">
        <f t="shared" si="0"/>
        <v>6.675047892720305</v>
      </c>
      <c r="AM7" s="24">
        <f t="shared" si="1"/>
        <v>0</v>
      </c>
      <c r="AN7" s="24">
        <f t="shared" si="2"/>
        <v>26.032686781609193</v>
      </c>
      <c r="AO7" s="24">
        <f t="shared" si="3"/>
        <v>5.3734135536398462</v>
      </c>
      <c r="AP7" s="219">
        <v>2014</v>
      </c>
      <c r="AQ7" s="221">
        <f>SUM(AL7:AL8)</f>
        <v>25.763366981039383</v>
      </c>
      <c r="AR7" s="221">
        <f>SUM(AM7:AM8)</f>
        <v>0</v>
      </c>
      <c r="AS7" s="221">
        <f>SUM(AN7:AN8)</f>
        <v>51.51543448657911</v>
      </c>
      <c r="AT7" s="221">
        <f>SUM(AO7:AO8)</f>
        <v>5.3734135536398462</v>
      </c>
      <c r="AU7" s="1"/>
      <c r="AV7" s="26">
        <v>2015</v>
      </c>
      <c r="AW7" s="27">
        <f>VALUE(AQ9)</f>
        <v>63.003447793877832</v>
      </c>
      <c r="AX7" s="27">
        <f>VALUE(AR9)</f>
        <v>21.1</v>
      </c>
      <c r="AY7" s="27">
        <f>VALUE(AS9)</f>
        <v>26.605171690816753</v>
      </c>
      <c r="AZ7" s="28">
        <f>VALUE(AT9)</f>
        <v>14.7</v>
      </c>
    </row>
    <row r="8" spans="1:52" ht="15.75" thickBot="1" x14ac:dyDescent="0.3">
      <c r="A8" s="18">
        <v>41883</v>
      </c>
      <c r="B8" s="19" t="s">
        <v>68</v>
      </c>
      <c r="C8" s="20">
        <v>0</v>
      </c>
      <c r="D8" s="39">
        <v>3.7986704653371306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39">
        <v>11.490978157644818</v>
      </c>
      <c r="M8" s="20">
        <v>0</v>
      </c>
      <c r="N8" s="39">
        <v>19.468186134852793</v>
      </c>
      <c r="O8" s="20">
        <v>0</v>
      </c>
      <c r="P8" s="20">
        <v>0</v>
      </c>
      <c r="Q8" s="20">
        <v>0</v>
      </c>
      <c r="R8" s="39">
        <v>6.0145615701171238</v>
      </c>
      <c r="S8" s="39">
        <v>3.7986704653371306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19"/>
      <c r="AI8" s="193"/>
      <c r="AJ8" s="75" t="s">
        <v>68</v>
      </c>
      <c r="AK8" s="96">
        <v>41883</v>
      </c>
      <c r="AL8" s="33">
        <f t="shared" si="0"/>
        <v>19.088319088319079</v>
      </c>
      <c r="AM8" s="33">
        <f t="shared" si="1"/>
        <v>0</v>
      </c>
      <c r="AN8" s="33">
        <f t="shared" si="2"/>
        <v>25.482747704969917</v>
      </c>
      <c r="AO8" s="33">
        <f t="shared" si="3"/>
        <v>0</v>
      </c>
      <c r="AP8" s="220"/>
      <c r="AQ8" s="222"/>
      <c r="AR8" s="222"/>
      <c r="AS8" s="222"/>
      <c r="AT8" s="222"/>
      <c r="AU8" s="1"/>
      <c r="AV8" s="26">
        <v>2016</v>
      </c>
      <c r="AW8" s="27">
        <f>VALUE(AQ12)</f>
        <v>79.532297332297347</v>
      </c>
      <c r="AX8" s="27">
        <f>VALUE(AR12)</f>
        <v>533.20519295519307</v>
      </c>
      <c r="AY8" s="27">
        <f>VALUE(AS12)</f>
        <v>56.118363118363135</v>
      </c>
      <c r="AZ8" s="28">
        <f>VALUE(AT12)</f>
        <v>13.386557886557892</v>
      </c>
    </row>
    <row r="9" spans="1:52" x14ac:dyDescent="0.25">
      <c r="A9" s="18">
        <v>42036</v>
      </c>
      <c r="B9" s="19" t="s">
        <v>68</v>
      </c>
      <c r="C9" s="20">
        <v>0</v>
      </c>
      <c r="D9" s="39">
        <v>8.5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39">
        <v>9.6999999999999993</v>
      </c>
      <c r="O9" s="20">
        <v>0</v>
      </c>
      <c r="P9" s="39">
        <v>3.4</v>
      </c>
      <c r="Q9" s="20">
        <v>0</v>
      </c>
      <c r="R9" s="39">
        <v>2.6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39">
        <v>10.7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39">
        <v>1.4</v>
      </c>
      <c r="AF9" s="39">
        <v>6.1</v>
      </c>
      <c r="AG9" s="20">
        <v>0</v>
      </c>
      <c r="AH9" s="39">
        <v>10.199999999999999</v>
      </c>
      <c r="AI9" s="194">
        <v>15.7</v>
      </c>
      <c r="AJ9" s="58" t="s">
        <v>68</v>
      </c>
      <c r="AK9" s="95">
        <v>42036</v>
      </c>
      <c r="AL9" s="24">
        <f t="shared" si="0"/>
        <v>34.4</v>
      </c>
      <c r="AM9" s="24">
        <f t="shared" si="1"/>
        <v>10.7</v>
      </c>
      <c r="AN9" s="24">
        <f t="shared" si="2"/>
        <v>15.7</v>
      </c>
      <c r="AO9" s="24">
        <f t="shared" si="3"/>
        <v>7.5</v>
      </c>
      <c r="AP9" s="219">
        <v>2015</v>
      </c>
      <c r="AQ9" s="221">
        <f>SUM(AL9:AL11)</f>
        <v>63.003447793877832</v>
      </c>
      <c r="AR9" s="221">
        <f>SUM(AM9:AM11)</f>
        <v>21.1</v>
      </c>
      <c r="AS9" s="221">
        <f>SUM(AN9:AN11)</f>
        <v>26.605171690816753</v>
      </c>
      <c r="AT9" s="221">
        <f>SUM(AO9:AO11)</f>
        <v>14.7</v>
      </c>
      <c r="AU9" s="1"/>
      <c r="AV9" s="26">
        <v>2017</v>
      </c>
      <c r="AW9" s="27">
        <f>VALUE(AQ15)</f>
        <v>126.60000000000001</v>
      </c>
      <c r="AX9" s="27">
        <f>VALUE(AR15)</f>
        <v>301.60000000000002</v>
      </c>
      <c r="AY9" s="27">
        <f>VALUE(AS15)</f>
        <v>514.70000000000005</v>
      </c>
      <c r="AZ9" s="28">
        <f>VALUE(AT15)</f>
        <v>0</v>
      </c>
    </row>
    <row r="10" spans="1:52" x14ac:dyDescent="0.25">
      <c r="A10" s="18">
        <v>42156</v>
      </c>
      <c r="B10" s="19" t="s">
        <v>68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39">
        <v>2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39">
        <v>7.9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39">
        <v>10.4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39">
        <v>1.3</v>
      </c>
      <c r="AF10" s="39">
        <v>5.9</v>
      </c>
      <c r="AG10" s="20">
        <v>0</v>
      </c>
      <c r="AH10" s="39">
        <v>9.4</v>
      </c>
      <c r="AI10" s="194">
        <v>15.2</v>
      </c>
      <c r="AJ10" s="65" t="s">
        <v>68</v>
      </c>
      <c r="AK10" s="98">
        <v>42156</v>
      </c>
      <c r="AL10" s="37">
        <f t="shared" si="0"/>
        <v>26.6</v>
      </c>
      <c r="AM10" s="37">
        <f t="shared" si="1"/>
        <v>10.4</v>
      </c>
      <c r="AN10" s="37">
        <f t="shared" si="2"/>
        <v>7.9</v>
      </c>
      <c r="AO10" s="37">
        <f t="shared" si="3"/>
        <v>7.2</v>
      </c>
      <c r="AP10" s="209"/>
      <c r="AQ10" s="205"/>
      <c r="AR10" s="205"/>
      <c r="AS10" s="205"/>
      <c r="AT10" s="205"/>
      <c r="AU10" s="1"/>
      <c r="AV10" s="26">
        <v>2018</v>
      </c>
      <c r="AW10" s="27">
        <f>VALUE(AQ18)</f>
        <v>56.000000000000007</v>
      </c>
      <c r="AX10" s="27">
        <f>VALUE(AR18)</f>
        <v>0</v>
      </c>
      <c r="AY10" s="27">
        <f>VALUE(AS18)</f>
        <v>49.8</v>
      </c>
      <c r="AZ10" s="28">
        <f>VALUE(AT18)</f>
        <v>0</v>
      </c>
    </row>
    <row r="11" spans="1:52" ht="15.75" thickBot="1" x14ac:dyDescent="0.3">
      <c r="A11" s="18">
        <v>42248</v>
      </c>
      <c r="B11" s="19" t="s">
        <v>68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39">
        <v>3.0051716908167525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39">
        <v>2.003447793877835</v>
      </c>
      <c r="AH11" s="20">
        <v>0</v>
      </c>
      <c r="AI11" s="123">
        <v>0</v>
      </c>
      <c r="AJ11" s="75" t="s">
        <v>68</v>
      </c>
      <c r="AK11" s="96">
        <v>42248</v>
      </c>
      <c r="AL11" s="33">
        <f t="shared" si="0"/>
        <v>2.003447793877835</v>
      </c>
      <c r="AM11" s="33">
        <f t="shared" si="1"/>
        <v>0</v>
      </c>
      <c r="AN11" s="33">
        <f t="shared" si="2"/>
        <v>3.0051716908167525</v>
      </c>
      <c r="AO11" s="33">
        <f t="shared" si="3"/>
        <v>0</v>
      </c>
      <c r="AP11" s="220"/>
      <c r="AQ11" s="222"/>
      <c r="AR11" s="222"/>
      <c r="AS11" s="222"/>
      <c r="AT11" s="222"/>
      <c r="AU11" s="1"/>
      <c r="AV11" s="26">
        <v>2019</v>
      </c>
      <c r="AW11" s="27">
        <f>VALUE(AQ21)</f>
        <v>120.38179867951261</v>
      </c>
      <c r="AX11" s="27">
        <f>VALUE(AR21)</f>
        <v>0</v>
      </c>
      <c r="AY11" s="27">
        <f>VALUE(AS21)</f>
        <v>163.23111299585054</v>
      </c>
      <c r="AZ11" s="28">
        <f>VALUE(AT21)</f>
        <v>0</v>
      </c>
    </row>
    <row r="12" spans="1:52" x14ac:dyDescent="0.25">
      <c r="A12" s="18">
        <v>42401</v>
      </c>
      <c r="B12" s="19" t="s">
        <v>68</v>
      </c>
      <c r="C12" s="20">
        <v>0</v>
      </c>
      <c r="D12" s="20">
        <v>0</v>
      </c>
      <c r="E12" s="39">
        <v>17.399999999999999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39">
        <v>11.9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123">
        <v>0</v>
      </c>
      <c r="AJ12" s="58" t="s">
        <v>68</v>
      </c>
      <c r="AK12" s="95">
        <v>42401</v>
      </c>
      <c r="AL12" s="24">
        <f t="shared" si="0"/>
        <v>29.299999999999997</v>
      </c>
      <c r="AM12" s="24">
        <f t="shared" si="1"/>
        <v>0</v>
      </c>
      <c r="AN12" s="24">
        <f t="shared" si="2"/>
        <v>0</v>
      </c>
      <c r="AO12" s="24">
        <f t="shared" si="3"/>
        <v>0</v>
      </c>
      <c r="AP12" s="200">
        <v>2016</v>
      </c>
      <c r="AQ12" s="214">
        <f>SUM(AL12:AL14)</f>
        <v>79.532297332297347</v>
      </c>
      <c r="AR12" s="214">
        <f>SUM(AM12:AM14)</f>
        <v>533.20519295519307</v>
      </c>
      <c r="AS12" s="214">
        <f>SUM(AN12:AN14)</f>
        <v>56.118363118363135</v>
      </c>
      <c r="AT12" s="214">
        <f>SUM(AO12:AO14)</f>
        <v>13.386557886557892</v>
      </c>
      <c r="AU12" s="1"/>
      <c r="AV12" s="26">
        <v>2021</v>
      </c>
      <c r="AW12" s="27">
        <f>VALUE(AQ24)</f>
        <v>764.2</v>
      </c>
      <c r="AX12" s="27">
        <f>VALUE(AR24)</f>
        <v>1149</v>
      </c>
      <c r="AY12" s="27">
        <f>VALUE(AS24)</f>
        <v>267.10000000000002</v>
      </c>
      <c r="AZ12" s="28">
        <f>VALUE(AT24)</f>
        <v>280.3</v>
      </c>
    </row>
    <row r="13" spans="1:52" ht="15.75" thickBot="1" x14ac:dyDescent="0.3">
      <c r="A13" s="18">
        <v>42491</v>
      </c>
      <c r="B13" s="19" t="s">
        <v>68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39">
        <v>2.9</v>
      </c>
      <c r="L13" s="20">
        <v>0</v>
      </c>
      <c r="M13" s="20">
        <v>0</v>
      </c>
      <c r="N13" s="39">
        <v>4.8</v>
      </c>
      <c r="O13" s="39">
        <v>6.4</v>
      </c>
      <c r="P13" s="39">
        <v>7.7</v>
      </c>
      <c r="Q13" s="39">
        <v>1.9</v>
      </c>
      <c r="R13" s="39">
        <v>5.5</v>
      </c>
      <c r="S13" s="20">
        <v>0</v>
      </c>
      <c r="T13" s="39">
        <v>1</v>
      </c>
      <c r="U13" s="39">
        <v>9.6</v>
      </c>
      <c r="V13" s="39">
        <v>7.7</v>
      </c>
      <c r="W13" s="39">
        <v>10.3</v>
      </c>
      <c r="X13" s="20">
        <v>0</v>
      </c>
      <c r="Y13" s="39">
        <v>11.9</v>
      </c>
      <c r="Z13" s="39">
        <v>6.7</v>
      </c>
      <c r="AA13" s="39">
        <v>9.9</v>
      </c>
      <c r="AB13" s="39">
        <v>6.7</v>
      </c>
      <c r="AC13" s="39">
        <v>11.9</v>
      </c>
      <c r="AD13" s="39">
        <v>4.8</v>
      </c>
      <c r="AE13" s="39">
        <v>1</v>
      </c>
      <c r="AF13" s="39">
        <v>4.5</v>
      </c>
      <c r="AG13" s="20">
        <v>0</v>
      </c>
      <c r="AH13" s="39">
        <v>7.7</v>
      </c>
      <c r="AI13" s="123">
        <v>0</v>
      </c>
      <c r="AJ13" s="65" t="s">
        <v>68</v>
      </c>
      <c r="AK13" s="98">
        <v>42491</v>
      </c>
      <c r="AL13" s="37">
        <f t="shared" si="0"/>
        <v>15.4</v>
      </c>
      <c r="AM13" s="37">
        <f t="shared" si="1"/>
        <v>84</v>
      </c>
      <c r="AN13" s="37">
        <f t="shared" si="2"/>
        <v>18</v>
      </c>
      <c r="AO13" s="37">
        <f t="shared" si="3"/>
        <v>5.5</v>
      </c>
      <c r="AP13" s="202"/>
      <c r="AQ13" s="203"/>
      <c r="AR13" s="203"/>
      <c r="AS13" s="203"/>
      <c r="AT13" s="203"/>
      <c r="AU13" s="1"/>
      <c r="AV13" s="41">
        <v>2022</v>
      </c>
      <c r="AW13" s="42">
        <f>VALUE(AQ29)</f>
        <v>55.099999999999994</v>
      </c>
      <c r="AX13" s="42">
        <f>VALUE(AR29)</f>
        <v>0</v>
      </c>
      <c r="AY13" s="42">
        <f>VALUE(AS29)</f>
        <v>0</v>
      </c>
      <c r="AZ13" s="43">
        <f>VALUE(AT29)</f>
        <v>2.2999999999999998</v>
      </c>
    </row>
    <row r="14" spans="1:52" ht="15.75" thickBot="1" x14ac:dyDescent="0.3">
      <c r="A14" s="18">
        <v>42583</v>
      </c>
      <c r="B14" s="19" t="s">
        <v>68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39">
        <v>16.430328930328937</v>
      </c>
      <c r="L14" s="20">
        <v>0</v>
      </c>
      <c r="M14" s="20">
        <v>0</v>
      </c>
      <c r="N14" s="39">
        <v>20.702214452214459</v>
      </c>
      <c r="O14" s="39">
        <v>26.945739445739463</v>
      </c>
      <c r="P14" s="39">
        <v>17.416148666148672</v>
      </c>
      <c r="Q14" s="20">
        <v>0</v>
      </c>
      <c r="R14" s="20">
        <v>0</v>
      </c>
      <c r="S14" s="39">
        <v>23.98828023828025</v>
      </c>
      <c r="T14" s="39">
        <v>10.844017094017099</v>
      </c>
      <c r="U14" s="39">
        <v>57.834757834757859</v>
      </c>
      <c r="V14" s="39">
        <v>39.432789432789455</v>
      </c>
      <c r="W14" s="39">
        <v>43.047461797461814</v>
      </c>
      <c r="X14" s="39">
        <v>33.024961149961165</v>
      </c>
      <c r="Y14" s="39">
        <v>48.798076923076948</v>
      </c>
      <c r="Z14" s="39">
        <v>37.789756539756553</v>
      </c>
      <c r="AA14" s="39">
        <v>49.948199948199971</v>
      </c>
      <c r="AB14" s="20">
        <v>0</v>
      </c>
      <c r="AC14" s="39">
        <v>56.848938098938127</v>
      </c>
      <c r="AD14" s="39">
        <v>39.104182854182874</v>
      </c>
      <c r="AE14" s="20">
        <v>0</v>
      </c>
      <c r="AF14" s="39">
        <v>7.8865578865578909</v>
      </c>
      <c r="AG14" s="20">
        <v>0</v>
      </c>
      <c r="AH14" s="20">
        <v>0</v>
      </c>
      <c r="AI14" s="123">
        <v>0</v>
      </c>
      <c r="AJ14" s="75" t="s">
        <v>68</v>
      </c>
      <c r="AK14" s="96">
        <v>42583</v>
      </c>
      <c r="AL14" s="33">
        <f t="shared" si="0"/>
        <v>34.832297332297351</v>
      </c>
      <c r="AM14" s="33">
        <f t="shared" si="1"/>
        <v>449.20519295519313</v>
      </c>
      <c r="AN14" s="33">
        <f t="shared" si="2"/>
        <v>38.118363118363135</v>
      </c>
      <c r="AO14" s="33">
        <f t="shared" si="3"/>
        <v>7.8865578865578909</v>
      </c>
      <c r="AP14" s="201"/>
      <c r="AQ14" s="213"/>
      <c r="AR14" s="213"/>
      <c r="AS14" s="213"/>
      <c r="AT14" s="213"/>
      <c r="AU14" s="1"/>
      <c r="AV14" s="1"/>
      <c r="AW14" s="1"/>
      <c r="AX14" s="1"/>
      <c r="AY14" s="1"/>
    </row>
    <row r="15" spans="1:52" x14ac:dyDescent="0.25">
      <c r="A15" s="18">
        <v>42736</v>
      </c>
      <c r="B15" s="19" t="s">
        <v>68</v>
      </c>
      <c r="C15" s="20">
        <v>0</v>
      </c>
      <c r="D15" s="39">
        <v>31.5</v>
      </c>
      <c r="E15" s="39">
        <v>16.2</v>
      </c>
      <c r="F15" s="20">
        <v>0</v>
      </c>
      <c r="G15" s="20">
        <v>0</v>
      </c>
      <c r="H15" s="20">
        <v>0</v>
      </c>
      <c r="I15" s="20">
        <v>0</v>
      </c>
      <c r="J15" s="39">
        <v>4.8</v>
      </c>
      <c r="K15" s="39">
        <v>13.8</v>
      </c>
      <c r="L15" s="39">
        <v>10.5</v>
      </c>
      <c r="M15" s="20">
        <v>0</v>
      </c>
      <c r="N15" s="20">
        <v>0</v>
      </c>
      <c r="O15" s="39">
        <v>29.6</v>
      </c>
      <c r="P15" s="20">
        <v>0</v>
      </c>
      <c r="Q15" s="20">
        <v>0</v>
      </c>
      <c r="R15" s="20">
        <v>0</v>
      </c>
      <c r="S15" s="39">
        <v>20.100000000000001</v>
      </c>
      <c r="T15" s="39">
        <v>7.7</v>
      </c>
      <c r="U15" s="20">
        <v>0</v>
      </c>
      <c r="V15" s="39">
        <v>28</v>
      </c>
      <c r="W15" s="39">
        <v>4.8</v>
      </c>
      <c r="X15" s="39">
        <v>48.2</v>
      </c>
      <c r="Y15" s="20">
        <v>0</v>
      </c>
      <c r="Z15" s="39">
        <v>28.6</v>
      </c>
      <c r="AA15" s="39">
        <v>43.3</v>
      </c>
      <c r="AB15" s="39">
        <v>6.4</v>
      </c>
      <c r="AC15" s="39">
        <v>44.2</v>
      </c>
      <c r="AD15" s="39">
        <v>25.1</v>
      </c>
      <c r="AE15" s="20">
        <v>0</v>
      </c>
      <c r="AF15" s="20">
        <v>0</v>
      </c>
      <c r="AG15" s="20">
        <v>0</v>
      </c>
      <c r="AH15" s="20">
        <v>0</v>
      </c>
      <c r="AI15" s="123">
        <v>0</v>
      </c>
      <c r="AJ15" s="58" t="s">
        <v>68</v>
      </c>
      <c r="AK15" s="95">
        <v>42736</v>
      </c>
      <c r="AL15" s="24">
        <f t="shared" si="0"/>
        <v>97.2</v>
      </c>
      <c r="AM15" s="24">
        <f t="shared" si="1"/>
        <v>265.60000000000002</v>
      </c>
      <c r="AN15" s="24">
        <f t="shared" si="2"/>
        <v>0</v>
      </c>
      <c r="AO15" s="24">
        <f t="shared" si="3"/>
        <v>0</v>
      </c>
      <c r="AP15" s="200">
        <v>2017</v>
      </c>
      <c r="AQ15" s="214">
        <f>SUM(AL15:AL17)</f>
        <v>126.60000000000001</v>
      </c>
      <c r="AR15" s="214">
        <f>SUM(AM15:AM17)</f>
        <v>301.60000000000002</v>
      </c>
      <c r="AS15" s="214">
        <f>SUM(AN15:AN17)</f>
        <v>514.70000000000005</v>
      </c>
      <c r="AT15" s="214">
        <f>SUM(AO15:AO17)</f>
        <v>0</v>
      </c>
      <c r="AU15" s="1"/>
      <c r="AV15" s="1"/>
      <c r="AW15" s="1"/>
      <c r="AX15" s="1"/>
      <c r="AY15" s="1"/>
    </row>
    <row r="16" spans="1:52" x14ac:dyDescent="0.25">
      <c r="A16" s="18">
        <v>42826</v>
      </c>
      <c r="B16" s="19" t="s">
        <v>68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39">
        <v>29.3</v>
      </c>
      <c r="O16" s="20">
        <v>0</v>
      </c>
      <c r="P16" s="20">
        <v>0</v>
      </c>
      <c r="Q16" s="20">
        <v>0</v>
      </c>
      <c r="R16" s="39">
        <v>14.9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39">
        <v>14.4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123">
        <v>0</v>
      </c>
      <c r="AJ16" s="65" t="s">
        <v>68</v>
      </c>
      <c r="AK16" s="98">
        <v>42826</v>
      </c>
      <c r="AL16" s="37">
        <f t="shared" si="0"/>
        <v>0</v>
      </c>
      <c r="AM16" s="37">
        <f t="shared" si="1"/>
        <v>14.4</v>
      </c>
      <c r="AN16" s="37">
        <f t="shared" si="2"/>
        <v>44.2</v>
      </c>
      <c r="AO16" s="37">
        <f t="shared" si="3"/>
        <v>0</v>
      </c>
      <c r="AP16" s="202"/>
      <c r="AQ16" s="203"/>
      <c r="AR16" s="203"/>
      <c r="AS16" s="203"/>
      <c r="AT16" s="203"/>
      <c r="AU16" s="1"/>
      <c r="AV16" s="1"/>
      <c r="AW16" s="1"/>
      <c r="AX16" s="1"/>
      <c r="AY16" s="1"/>
    </row>
    <row r="17" spans="1:56" ht="15.75" thickBot="1" x14ac:dyDescent="0.3">
      <c r="A17" s="18">
        <v>42948</v>
      </c>
      <c r="B17" s="19" t="s">
        <v>68</v>
      </c>
      <c r="C17" s="20">
        <v>0</v>
      </c>
      <c r="D17" s="39">
        <v>9.6</v>
      </c>
      <c r="E17" s="39">
        <v>13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39">
        <v>4.3</v>
      </c>
      <c r="L17" s="39">
        <v>6.8</v>
      </c>
      <c r="M17" s="20">
        <v>0</v>
      </c>
      <c r="N17" s="39">
        <v>470.5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39">
        <v>17.3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23">
        <v>0</v>
      </c>
      <c r="AJ17" s="75" t="s">
        <v>68</v>
      </c>
      <c r="AK17" s="96">
        <v>42948</v>
      </c>
      <c r="AL17" s="33">
        <f t="shared" si="0"/>
        <v>29.400000000000002</v>
      </c>
      <c r="AM17" s="33">
        <f t="shared" si="1"/>
        <v>21.6</v>
      </c>
      <c r="AN17" s="33">
        <f t="shared" si="2"/>
        <v>470.5</v>
      </c>
      <c r="AO17" s="33">
        <f t="shared" si="3"/>
        <v>0</v>
      </c>
      <c r="AP17" s="201"/>
      <c r="AQ17" s="213"/>
      <c r="AR17" s="213"/>
      <c r="AS17" s="213"/>
      <c r="AT17" s="213"/>
      <c r="AU17" s="1"/>
      <c r="AV17" s="1"/>
      <c r="AW17" s="1"/>
      <c r="AX17" s="1"/>
      <c r="AY17" s="1"/>
    </row>
    <row r="18" spans="1:56" x14ac:dyDescent="0.25">
      <c r="A18" s="18">
        <v>43101</v>
      </c>
      <c r="B18" s="19" t="s">
        <v>68</v>
      </c>
      <c r="C18" s="39">
        <v>22.3</v>
      </c>
      <c r="D18" s="39">
        <v>9.3000000000000007</v>
      </c>
      <c r="E18" s="39">
        <v>9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39">
        <v>31.5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123">
        <v>0</v>
      </c>
      <c r="AJ18" s="58" t="s">
        <v>68</v>
      </c>
      <c r="AK18" s="95">
        <v>43101</v>
      </c>
      <c r="AL18" s="24">
        <f t="shared" si="0"/>
        <v>40.6</v>
      </c>
      <c r="AM18" s="24">
        <f t="shared" si="1"/>
        <v>0</v>
      </c>
      <c r="AN18" s="24">
        <f t="shared" si="2"/>
        <v>31.5</v>
      </c>
      <c r="AO18" s="24">
        <f t="shared" si="3"/>
        <v>0</v>
      </c>
      <c r="AP18" s="200">
        <v>2018</v>
      </c>
      <c r="AQ18" s="214">
        <f>SUM(AL18:AL20)</f>
        <v>56.000000000000007</v>
      </c>
      <c r="AR18" s="214">
        <f>SUM(AM18:AM20)</f>
        <v>0</v>
      </c>
      <c r="AS18" s="214">
        <f>SUM(AN18:AN20)</f>
        <v>49.8</v>
      </c>
      <c r="AT18" s="214">
        <f>SUM(AO18:AO20)</f>
        <v>0</v>
      </c>
      <c r="AU18" s="1"/>
      <c r="AV18" s="1"/>
      <c r="AW18" s="1"/>
      <c r="AX18" s="1"/>
      <c r="AY18" s="1"/>
    </row>
    <row r="19" spans="1:56" x14ac:dyDescent="0.25">
      <c r="A19" s="18">
        <v>43252</v>
      </c>
      <c r="B19" s="19" t="s">
        <v>68</v>
      </c>
      <c r="C19" s="20">
        <v>0</v>
      </c>
      <c r="D19" s="20">
        <v>0</v>
      </c>
      <c r="E19" s="39">
        <v>7.7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39">
        <v>18.3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123">
        <v>0</v>
      </c>
      <c r="AJ19" s="65" t="s">
        <v>68</v>
      </c>
      <c r="AK19" s="98">
        <v>43252</v>
      </c>
      <c r="AL19" s="37">
        <f t="shared" si="0"/>
        <v>7.7</v>
      </c>
      <c r="AM19" s="37">
        <f t="shared" si="1"/>
        <v>0</v>
      </c>
      <c r="AN19" s="37">
        <f t="shared" si="2"/>
        <v>18.3</v>
      </c>
      <c r="AO19" s="37">
        <f t="shared" si="3"/>
        <v>0</v>
      </c>
      <c r="AP19" s="202"/>
      <c r="AQ19" s="203"/>
      <c r="AR19" s="203"/>
      <c r="AS19" s="203"/>
      <c r="AT19" s="203"/>
      <c r="AU19" s="1"/>
      <c r="AV19" s="1"/>
      <c r="AW19" s="1"/>
      <c r="AX19" s="1"/>
      <c r="AY19" s="1"/>
    </row>
    <row r="20" spans="1:56" ht="15.75" thickBot="1" x14ac:dyDescent="0.3">
      <c r="A20" s="18">
        <v>43313</v>
      </c>
      <c r="B20" s="19" t="s">
        <v>68</v>
      </c>
      <c r="C20" s="20">
        <v>0</v>
      </c>
      <c r="D20" s="20">
        <v>0</v>
      </c>
      <c r="E20" s="39">
        <v>7.7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123">
        <v>0</v>
      </c>
      <c r="AJ20" s="75" t="s">
        <v>68</v>
      </c>
      <c r="AK20" s="96">
        <v>43313</v>
      </c>
      <c r="AL20" s="33">
        <f t="shared" si="0"/>
        <v>7.7</v>
      </c>
      <c r="AM20" s="33">
        <f t="shared" si="1"/>
        <v>0</v>
      </c>
      <c r="AN20" s="33">
        <f t="shared" si="2"/>
        <v>0</v>
      </c>
      <c r="AO20" s="33">
        <f t="shared" si="3"/>
        <v>0</v>
      </c>
      <c r="AP20" s="201"/>
      <c r="AQ20" s="213"/>
      <c r="AR20" s="213"/>
      <c r="AS20" s="213"/>
      <c r="AT20" s="213"/>
      <c r="AU20" s="1"/>
      <c r="AV20" s="1"/>
      <c r="AW20" s="1"/>
      <c r="AX20" s="1"/>
      <c r="AY20" s="1"/>
    </row>
    <row r="21" spans="1:56" x14ac:dyDescent="0.25">
      <c r="A21" s="18">
        <v>43466</v>
      </c>
      <c r="B21" s="19" t="s">
        <v>68</v>
      </c>
      <c r="C21" s="20">
        <v>0</v>
      </c>
      <c r="D21" s="39">
        <v>13.680415828303145</v>
      </c>
      <c r="E21" s="39">
        <v>18.018108651911458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39">
        <v>14.014084507042247</v>
      </c>
      <c r="N21" s="39">
        <v>45.679242119382934</v>
      </c>
      <c r="O21" s="20">
        <v>0</v>
      </c>
      <c r="P21" s="20">
        <v>0</v>
      </c>
      <c r="Q21" s="20">
        <v>0</v>
      </c>
      <c r="R21" s="39">
        <v>62.062374245472796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39">
        <v>15.68242790073775</v>
      </c>
      <c r="AI21" s="123">
        <v>0</v>
      </c>
      <c r="AJ21" s="58" t="s">
        <v>68</v>
      </c>
      <c r="AK21" s="95">
        <v>43466</v>
      </c>
      <c r="AL21" s="24">
        <f t="shared" si="0"/>
        <v>61.3950368879946</v>
      </c>
      <c r="AM21" s="24">
        <f t="shared" si="1"/>
        <v>0</v>
      </c>
      <c r="AN21" s="24">
        <f t="shared" si="2"/>
        <v>107.74161636485573</v>
      </c>
      <c r="AO21" s="24">
        <f t="shared" si="3"/>
        <v>0</v>
      </c>
      <c r="AP21" s="200">
        <v>2019</v>
      </c>
      <c r="AQ21" s="214">
        <f>SUM(AL21:AL23)</f>
        <v>120.38179867951261</v>
      </c>
      <c r="AR21" s="214">
        <f>SUM(AM21:AM23)</f>
        <v>0</v>
      </c>
      <c r="AS21" s="214">
        <f>SUM(AN21:AN23)</f>
        <v>163.23111299585054</v>
      </c>
      <c r="AT21" s="206">
        <f>SUM(AO21:AO23)</f>
        <v>0</v>
      </c>
      <c r="AU21" s="1"/>
      <c r="AV21" s="1"/>
      <c r="AW21" s="1"/>
      <c r="AX21" s="1"/>
      <c r="AY21" s="1"/>
    </row>
    <row r="22" spans="1:56" x14ac:dyDescent="0.25">
      <c r="A22" s="18">
        <v>43617</v>
      </c>
      <c r="B22" s="19" t="s">
        <v>68</v>
      </c>
      <c r="C22" s="39">
        <v>7.2664817016778924</v>
      </c>
      <c r="D22" s="39">
        <v>8.2573655700885151</v>
      </c>
      <c r="E22" s="39">
        <v>15.028405337561097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39">
        <v>6.2425683709869171</v>
      </c>
      <c r="M22" s="39">
        <v>9.4133967499009064</v>
      </c>
      <c r="N22" s="39">
        <v>38.644470868014238</v>
      </c>
      <c r="O22" s="20">
        <v>0</v>
      </c>
      <c r="P22" s="20">
        <v>0</v>
      </c>
      <c r="Q22" s="20">
        <v>0</v>
      </c>
      <c r="R22" s="39">
        <v>16.845025762980569</v>
      </c>
      <c r="S22" s="39">
        <v>5.2847139648566488</v>
      </c>
      <c r="T22" s="39">
        <v>4.2938300964460279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123">
        <v>0</v>
      </c>
      <c r="AJ22" s="65" t="s">
        <v>68</v>
      </c>
      <c r="AK22" s="98">
        <v>43617</v>
      </c>
      <c r="AL22" s="37">
        <f t="shared" si="0"/>
        <v>55.786761791518003</v>
      </c>
      <c r="AM22" s="37">
        <f t="shared" si="1"/>
        <v>0</v>
      </c>
      <c r="AN22" s="37">
        <f t="shared" si="2"/>
        <v>55.489496630994807</v>
      </c>
      <c r="AO22" s="37">
        <f t="shared" si="3"/>
        <v>0</v>
      </c>
      <c r="AP22" s="202"/>
      <c r="AQ22" s="203"/>
      <c r="AR22" s="203"/>
      <c r="AS22" s="203"/>
      <c r="AT22" s="203"/>
      <c r="AU22" s="1"/>
      <c r="AV22" s="1"/>
      <c r="AW22" s="1"/>
      <c r="AX22" s="1"/>
      <c r="AY22" s="1"/>
    </row>
    <row r="23" spans="1:56" ht="15.75" thickBot="1" x14ac:dyDescent="0.3">
      <c r="A23" s="18">
        <v>43678</v>
      </c>
      <c r="B23" s="19" t="s">
        <v>68</v>
      </c>
      <c r="C23" s="20">
        <v>0</v>
      </c>
      <c r="D23" s="39">
        <v>3.2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39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123">
        <v>0</v>
      </c>
      <c r="AJ23" s="75" t="s">
        <v>68</v>
      </c>
      <c r="AK23" s="96">
        <v>43678</v>
      </c>
      <c r="AL23" s="33">
        <f t="shared" si="0"/>
        <v>3.2</v>
      </c>
      <c r="AM23" s="33">
        <f t="shared" si="1"/>
        <v>0</v>
      </c>
      <c r="AN23" s="33">
        <f t="shared" si="2"/>
        <v>0</v>
      </c>
      <c r="AO23" s="33">
        <f t="shared" si="3"/>
        <v>0</v>
      </c>
      <c r="AP23" s="201"/>
      <c r="AQ23" s="213"/>
      <c r="AR23" s="213"/>
      <c r="AS23" s="213"/>
      <c r="AT23" s="213"/>
      <c r="AU23" s="1"/>
      <c r="AV23" s="1"/>
      <c r="AW23" s="1"/>
      <c r="AX23" s="1"/>
      <c r="AY23" s="1"/>
    </row>
    <row r="24" spans="1:56" x14ac:dyDescent="0.25">
      <c r="A24" s="18">
        <v>44228</v>
      </c>
      <c r="B24" s="19" t="s">
        <v>68</v>
      </c>
      <c r="C24" s="72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72"/>
      <c r="O24" s="20">
        <v>0</v>
      </c>
      <c r="P24" s="20">
        <v>0</v>
      </c>
      <c r="Q24" s="20">
        <v>0</v>
      </c>
      <c r="R24" s="39">
        <v>17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39">
        <v>16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72"/>
      <c r="AH24" s="20">
        <v>0</v>
      </c>
      <c r="AI24" s="74"/>
      <c r="AJ24" s="58" t="s">
        <v>68</v>
      </c>
      <c r="AK24" s="95">
        <v>44228</v>
      </c>
      <c r="AL24" s="24">
        <f t="shared" si="0"/>
        <v>0</v>
      </c>
      <c r="AM24" s="24">
        <f t="shared" si="1"/>
        <v>16</v>
      </c>
      <c r="AN24" s="24">
        <f t="shared" si="2"/>
        <v>17</v>
      </c>
      <c r="AO24" s="24">
        <f t="shared" si="3"/>
        <v>0</v>
      </c>
      <c r="AP24" s="215">
        <v>2021</v>
      </c>
      <c r="AQ24" s="214">
        <f>SUM(AL24:AL28)</f>
        <v>764.2</v>
      </c>
      <c r="AR24" s="214">
        <f>SUM(AM24:AM28)</f>
        <v>1149</v>
      </c>
      <c r="AS24" s="214">
        <f>SUM(AN24:AN28)</f>
        <v>267.10000000000002</v>
      </c>
      <c r="AT24" s="214">
        <f>SUM(AO24:AO28)</f>
        <v>280.3</v>
      </c>
      <c r="AU24" s="1"/>
      <c r="AV24" s="1"/>
      <c r="AW24" s="1"/>
      <c r="AX24" s="1"/>
      <c r="AY24" s="1"/>
    </row>
    <row r="25" spans="1:56" x14ac:dyDescent="0.25">
      <c r="A25" s="18">
        <v>44287</v>
      </c>
      <c r="B25" s="19" t="s">
        <v>68</v>
      </c>
      <c r="C25" s="72"/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39">
        <v>18</v>
      </c>
      <c r="K25" s="39">
        <v>28</v>
      </c>
      <c r="L25" s="39">
        <v>36</v>
      </c>
      <c r="M25" s="39">
        <v>29</v>
      </c>
      <c r="N25" s="72"/>
      <c r="O25" s="39">
        <v>59</v>
      </c>
      <c r="P25" s="39">
        <v>29</v>
      </c>
      <c r="Q25" s="39">
        <v>32</v>
      </c>
      <c r="R25" s="39">
        <v>171</v>
      </c>
      <c r="S25" s="39">
        <v>116</v>
      </c>
      <c r="T25" s="39">
        <v>112</v>
      </c>
      <c r="U25" s="20">
        <v>0</v>
      </c>
      <c r="V25" s="39">
        <v>105</v>
      </c>
      <c r="W25" s="20">
        <v>0</v>
      </c>
      <c r="X25" s="39">
        <v>25</v>
      </c>
      <c r="Y25" s="72"/>
      <c r="Z25" s="72"/>
      <c r="AA25" s="39">
        <v>369</v>
      </c>
      <c r="AB25" s="39">
        <v>177</v>
      </c>
      <c r="AC25" s="39">
        <v>377</v>
      </c>
      <c r="AD25" s="39">
        <v>96</v>
      </c>
      <c r="AE25" s="39">
        <v>57</v>
      </c>
      <c r="AF25" s="39">
        <v>187</v>
      </c>
      <c r="AG25" s="72"/>
      <c r="AH25" s="39">
        <v>230</v>
      </c>
      <c r="AI25" s="74"/>
      <c r="AJ25" s="65" t="s">
        <v>68</v>
      </c>
      <c r="AK25" s="98">
        <v>44287</v>
      </c>
      <c r="AL25" s="37">
        <f t="shared" si="0"/>
        <v>718</v>
      </c>
      <c r="AM25" s="37">
        <f t="shared" si="1"/>
        <v>1091</v>
      </c>
      <c r="AN25" s="37">
        <f t="shared" si="2"/>
        <v>200</v>
      </c>
      <c r="AO25" s="37">
        <f t="shared" si="3"/>
        <v>244</v>
      </c>
      <c r="AP25" s="216"/>
      <c r="AQ25" s="203"/>
      <c r="AR25" s="203"/>
      <c r="AS25" s="203"/>
      <c r="AT25" s="203"/>
      <c r="AU25" s="1"/>
      <c r="AV25" s="1"/>
      <c r="AW25" s="1"/>
      <c r="AX25" s="1"/>
      <c r="AY25" s="1"/>
    </row>
    <row r="26" spans="1:56" x14ac:dyDescent="0.25">
      <c r="A26" s="18">
        <v>44317</v>
      </c>
      <c r="B26" s="19" t="s">
        <v>68</v>
      </c>
      <c r="C26" s="72"/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72"/>
      <c r="O26" s="20">
        <v>0</v>
      </c>
      <c r="P26" s="20">
        <v>0</v>
      </c>
      <c r="Q26" s="20">
        <v>0</v>
      </c>
      <c r="R26" s="39">
        <v>18</v>
      </c>
      <c r="S26" s="20">
        <v>0</v>
      </c>
      <c r="T26" s="20">
        <v>0</v>
      </c>
      <c r="U26" s="20">
        <v>0</v>
      </c>
      <c r="V26" s="20">
        <v>0</v>
      </c>
      <c r="W26" s="39">
        <v>12</v>
      </c>
      <c r="X26" s="20">
        <v>0</v>
      </c>
      <c r="Y26" s="72"/>
      <c r="Z26" s="72"/>
      <c r="AA26" s="39">
        <v>30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72"/>
      <c r="AH26" s="20">
        <v>0</v>
      </c>
      <c r="AI26" s="74"/>
      <c r="AJ26" s="65" t="s">
        <v>68</v>
      </c>
      <c r="AK26" s="98">
        <v>44317</v>
      </c>
      <c r="AL26" s="37">
        <f t="shared" si="0"/>
        <v>0</v>
      </c>
      <c r="AM26" s="37">
        <f t="shared" si="1"/>
        <v>42</v>
      </c>
      <c r="AN26" s="37">
        <f t="shared" si="2"/>
        <v>18</v>
      </c>
      <c r="AO26" s="37">
        <f t="shared" si="3"/>
        <v>0</v>
      </c>
      <c r="AP26" s="216"/>
      <c r="AQ26" s="203"/>
      <c r="AR26" s="203"/>
      <c r="AS26" s="203"/>
      <c r="AT26" s="203"/>
      <c r="AU26" s="1"/>
      <c r="AV26" s="1"/>
      <c r="AW26" s="1"/>
      <c r="AX26" s="1"/>
      <c r="AY26" s="1"/>
    </row>
    <row r="27" spans="1:56" x14ac:dyDescent="0.25">
      <c r="A27" s="18">
        <v>44378</v>
      </c>
      <c r="B27" s="19" t="s">
        <v>68</v>
      </c>
      <c r="C27" s="72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72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72"/>
      <c r="Z27" s="72"/>
      <c r="AA27" s="20">
        <v>0</v>
      </c>
      <c r="AB27" s="20">
        <v>0</v>
      </c>
      <c r="AC27" s="20">
        <v>0</v>
      </c>
      <c r="AD27" s="20">
        <v>0</v>
      </c>
      <c r="AE27" s="39">
        <v>7.5</v>
      </c>
      <c r="AF27" s="39">
        <v>28.8</v>
      </c>
      <c r="AG27" s="72"/>
      <c r="AH27" s="20">
        <v>0</v>
      </c>
      <c r="AI27" s="74"/>
      <c r="AJ27" s="65" t="s">
        <v>68</v>
      </c>
      <c r="AK27" s="98">
        <v>44378</v>
      </c>
      <c r="AL27" s="37">
        <f t="shared" si="0"/>
        <v>0</v>
      </c>
      <c r="AM27" s="37">
        <f t="shared" si="1"/>
        <v>0</v>
      </c>
      <c r="AN27" s="37">
        <f t="shared" si="2"/>
        <v>0</v>
      </c>
      <c r="AO27" s="37">
        <f t="shared" si="3"/>
        <v>36.299999999999997</v>
      </c>
      <c r="AP27" s="216"/>
      <c r="AQ27" s="203"/>
      <c r="AR27" s="203"/>
      <c r="AS27" s="203"/>
      <c r="AT27" s="203"/>
      <c r="AU27" s="1"/>
      <c r="AV27" s="1"/>
      <c r="AW27" s="1"/>
      <c r="AX27" s="1"/>
      <c r="AY27" s="1"/>
    </row>
    <row r="28" spans="1:56" ht="15.75" thickBot="1" x14ac:dyDescent="0.3">
      <c r="A28" s="18">
        <v>44470</v>
      </c>
      <c r="B28" s="19" t="s">
        <v>68</v>
      </c>
      <c r="C28" s="72"/>
      <c r="D28" s="39">
        <v>20.100000000000001</v>
      </c>
      <c r="E28" s="39">
        <v>26.1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72"/>
      <c r="O28" s="20">
        <v>0</v>
      </c>
      <c r="P28" s="20">
        <v>0</v>
      </c>
      <c r="Q28" s="20">
        <v>0</v>
      </c>
      <c r="R28" s="39">
        <v>32.1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72"/>
      <c r="Z28" s="72"/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72"/>
      <c r="AH28" s="20">
        <v>0</v>
      </c>
      <c r="AI28" s="74"/>
      <c r="AJ28" s="73" t="s">
        <v>68</v>
      </c>
      <c r="AK28" s="168">
        <v>44470</v>
      </c>
      <c r="AL28" s="56">
        <f t="shared" si="0"/>
        <v>46.2</v>
      </c>
      <c r="AM28" s="56">
        <f t="shared" si="1"/>
        <v>0</v>
      </c>
      <c r="AN28" s="56">
        <f t="shared" si="2"/>
        <v>32.1</v>
      </c>
      <c r="AO28" s="56">
        <f t="shared" si="3"/>
        <v>0</v>
      </c>
      <c r="AP28" s="217"/>
      <c r="AQ28" s="213"/>
      <c r="AR28" s="213"/>
      <c r="AS28" s="213"/>
      <c r="AT28" s="213"/>
      <c r="AU28" s="1"/>
      <c r="AV28" s="1"/>
      <c r="AW28" s="1"/>
      <c r="AX28" s="1"/>
      <c r="AY28" s="1"/>
    </row>
    <row r="29" spans="1:56" x14ac:dyDescent="0.25">
      <c r="A29" s="18">
        <v>44562</v>
      </c>
      <c r="B29" s="19" t="s">
        <v>68</v>
      </c>
      <c r="C29" s="72"/>
      <c r="D29" s="39">
        <v>12.7</v>
      </c>
      <c r="E29" s="39">
        <v>14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72"/>
      <c r="O29" s="20">
        <v>0</v>
      </c>
      <c r="P29" s="20">
        <v>0</v>
      </c>
      <c r="Q29" s="20">
        <v>0</v>
      </c>
      <c r="R29" s="20">
        <v>0</v>
      </c>
      <c r="S29" s="39">
        <v>28.4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72"/>
      <c r="Z29" s="72"/>
      <c r="AA29" s="20">
        <v>0</v>
      </c>
      <c r="AB29" s="20">
        <v>0</v>
      </c>
      <c r="AC29" s="20">
        <v>0</v>
      </c>
      <c r="AD29" s="20">
        <v>0</v>
      </c>
      <c r="AE29" s="39">
        <v>2.2999999999999998</v>
      </c>
      <c r="AF29" s="20">
        <v>0</v>
      </c>
      <c r="AG29" s="72"/>
      <c r="AH29" s="20">
        <v>0</v>
      </c>
      <c r="AI29" s="74"/>
      <c r="AJ29" s="58" t="s">
        <v>68</v>
      </c>
      <c r="AK29" s="95">
        <v>44562</v>
      </c>
      <c r="AL29" s="24">
        <f t="shared" si="0"/>
        <v>55.099999999999994</v>
      </c>
      <c r="AM29" s="24">
        <f t="shared" si="1"/>
        <v>0</v>
      </c>
      <c r="AN29" s="24">
        <f t="shared" si="2"/>
        <v>0</v>
      </c>
      <c r="AO29" s="24">
        <f>AE29+AF29</f>
        <v>2.2999999999999998</v>
      </c>
      <c r="AP29" s="215">
        <v>2022</v>
      </c>
      <c r="AQ29" s="214">
        <f>SUM(AL29:AL33)</f>
        <v>55.099999999999994</v>
      </c>
      <c r="AR29" s="214">
        <f>SUM(AM29:AM33)</f>
        <v>0</v>
      </c>
      <c r="AS29" s="214">
        <f>SUM(AN29:AN33)</f>
        <v>0</v>
      </c>
      <c r="AT29" s="214">
        <f>SUM(AO29:AO33)</f>
        <v>2.2999999999999998</v>
      </c>
      <c r="AU29" s="1"/>
      <c r="AV29" s="1"/>
      <c r="AW29" s="1"/>
      <c r="AX29" s="1"/>
      <c r="AY29" s="1"/>
    </row>
    <row r="30" spans="1:56" ht="15.75" thickBot="1" x14ac:dyDescent="0.3">
      <c r="A30" s="18"/>
      <c r="B30" s="19"/>
      <c r="C30" s="20"/>
      <c r="D30" s="20"/>
      <c r="E30" s="3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9"/>
      <c r="Q30" s="20"/>
      <c r="R30" s="3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7"/>
      <c r="AI30" s="27"/>
      <c r="AJ30" s="65"/>
      <c r="AK30" s="47"/>
      <c r="AL30" s="68"/>
      <c r="AM30" s="68"/>
      <c r="AN30" s="68"/>
      <c r="AO30" s="68"/>
      <c r="AP30" s="216"/>
      <c r="AQ30" s="203"/>
      <c r="AR30" s="203"/>
      <c r="AS30" s="203"/>
      <c r="AT30" s="203"/>
      <c r="AU30" s="1"/>
      <c r="AV30" s="1"/>
      <c r="AW30" s="1"/>
      <c r="AX30" s="1"/>
      <c r="AY30" s="1"/>
    </row>
    <row r="31" spans="1:56" ht="15.75" thickBot="1" x14ac:dyDescent="0.3">
      <c r="A31" s="18"/>
      <c r="B31" s="19"/>
      <c r="C31" s="20"/>
      <c r="D31" s="20"/>
      <c r="E31" s="3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39"/>
      <c r="Q31" s="20"/>
      <c r="R31" s="39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7"/>
      <c r="AI31" s="27"/>
      <c r="AJ31" s="65"/>
      <c r="AK31" s="47"/>
      <c r="AL31" s="68"/>
      <c r="AM31" s="68"/>
      <c r="AN31" s="68"/>
      <c r="AO31" s="68"/>
      <c r="AP31" s="216"/>
      <c r="AQ31" s="203"/>
      <c r="AR31" s="203"/>
      <c r="AS31" s="203"/>
      <c r="AT31" s="203"/>
      <c r="AU31" s="1"/>
      <c r="AV31" s="210" t="s">
        <v>1</v>
      </c>
      <c r="AW31" s="211"/>
      <c r="AX31" s="211"/>
      <c r="AY31" s="211"/>
      <c r="AZ31" s="211"/>
      <c r="BA31" s="211"/>
      <c r="BB31" s="211"/>
      <c r="BC31" s="211"/>
      <c r="BD31" s="212"/>
    </row>
    <row r="32" spans="1:56" x14ac:dyDescent="0.25">
      <c r="A32" s="195"/>
      <c r="B32" s="227" t="s">
        <v>50</v>
      </c>
      <c r="C32" s="228"/>
      <c r="D32" s="229"/>
      <c r="E32" s="3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39"/>
      <c r="Q32" s="20"/>
      <c r="R32" s="39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7"/>
      <c r="AI32" s="27"/>
      <c r="AJ32" s="65"/>
      <c r="AK32" s="47"/>
      <c r="AL32" s="68"/>
      <c r="AM32" s="68"/>
      <c r="AN32" s="68"/>
      <c r="AO32" s="68"/>
      <c r="AP32" s="216"/>
      <c r="AQ32" s="203"/>
      <c r="AR32" s="203"/>
      <c r="AS32" s="203"/>
      <c r="AT32" s="203"/>
      <c r="AU32" s="1"/>
      <c r="AV32" s="210" t="s">
        <v>46</v>
      </c>
      <c r="AW32" s="211"/>
      <c r="AX32" s="211"/>
      <c r="AY32" s="211"/>
      <c r="AZ32" s="212"/>
      <c r="BA32" s="211" t="s">
        <v>47</v>
      </c>
      <c r="BB32" s="211"/>
      <c r="BC32" s="211"/>
      <c r="BD32" s="212"/>
    </row>
    <row r="33" spans="1:56" ht="15.75" thickBot="1" x14ac:dyDescent="0.3">
      <c r="A33" s="18"/>
      <c r="B33" s="19"/>
      <c r="C33" s="20"/>
      <c r="D33" s="20"/>
      <c r="E33" s="3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39"/>
      <c r="Q33" s="20"/>
      <c r="R33" s="39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7"/>
      <c r="AI33" s="27"/>
      <c r="AJ33" s="75"/>
      <c r="AK33" s="49"/>
      <c r="AL33" s="84"/>
      <c r="AM33" s="84"/>
      <c r="AN33" s="84"/>
      <c r="AO33" s="84"/>
      <c r="AP33" s="217"/>
      <c r="AQ33" s="213"/>
      <c r="AR33" s="213"/>
      <c r="AS33" s="213"/>
      <c r="AT33" s="213"/>
      <c r="AU33" s="1"/>
      <c r="AV33" s="26" t="s">
        <v>43</v>
      </c>
      <c r="AW33" s="1" t="s">
        <v>4</v>
      </c>
      <c r="AX33" s="1" t="s">
        <v>44</v>
      </c>
      <c r="AY33" s="1" t="s">
        <v>45</v>
      </c>
      <c r="AZ33" s="57" t="s">
        <v>7</v>
      </c>
      <c r="BA33" s="1" t="s">
        <v>4</v>
      </c>
      <c r="BB33" s="1" t="s">
        <v>44</v>
      </c>
      <c r="BC33" s="1" t="s">
        <v>45</v>
      </c>
      <c r="BD33" s="57" t="s">
        <v>7</v>
      </c>
    </row>
    <row r="34" spans="1:56" ht="15.75" thickBot="1" x14ac:dyDescent="0.3">
      <c r="A34" s="18"/>
      <c r="B34" s="19"/>
      <c r="C34" s="20"/>
      <c r="D34" s="20"/>
      <c r="E34" s="3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39"/>
      <c r="Q34" s="20"/>
      <c r="R34" s="39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7"/>
      <c r="AI34" s="27"/>
      <c r="AJ34" s="80" t="s">
        <v>68</v>
      </c>
      <c r="AK34" s="116" t="s">
        <v>48</v>
      </c>
      <c r="AL34" s="117">
        <f>SUM(AL12:AL33)</f>
        <v>1201.8140960118099</v>
      </c>
      <c r="AM34" s="117">
        <f>SUM(AM12:AM33)</f>
        <v>1983.805192955193</v>
      </c>
      <c r="AN34" s="117">
        <f>SUM(AN12:AN33)</f>
        <v>1050.9494761142137</v>
      </c>
      <c r="AO34" s="117">
        <f>SUM(AO12:AO33)</f>
        <v>295.98655788655793</v>
      </c>
      <c r="AP34" s="1"/>
      <c r="AQ34" s="1"/>
      <c r="AR34" s="1"/>
      <c r="AS34" s="1"/>
      <c r="AT34" s="1"/>
      <c r="AU34" s="1"/>
      <c r="AV34" s="59">
        <v>2008</v>
      </c>
      <c r="AW34" s="60">
        <v>70.38</v>
      </c>
      <c r="AX34" s="60">
        <v>4.3999999999999995</v>
      </c>
      <c r="AY34" s="60">
        <v>0</v>
      </c>
      <c r="AZ34" s="61">
        <v>0</v>
      </c>
      <c r="BA34" s="62">
        <v>67.099999999999994</v>
      </c>
      <c r="BB34" s="60">
        <v>0</v>
      </c>
      <c r="BC34" s="60">
        <v>0</v>
      </c>
      <c r="BD34" s="61">
        <v>0</v>
      </c>
    </row>
    <row r="35" spans="1:56" x14ac:dyDescent="0.25">
      <c r="A35" s="18"/>
      <c r="B35" s="19"/>
      <c r="C35" s="20"/>
      <c r="D35" s="20"/>
      <c r="E35" s="3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39"/>
      <c r="Q35" s="20"/>
      <c r="R35" s="39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7"/>
      <c r="AI35" s="27"/>
      <c r="AJ35" s="93"/>
      <c r="AK35" s="93"/>
      <c r="AL35" s="94"/>
      <c r="AM35" s="94"/>
      <c r="AN35" s="1"/>
      <c r="AO35" s="1"/>
      <c r="AP35" s="1"/>
      <c r="AQ35" s="1"/>
      <c r="AR35" s="1"/>
      <c r="AS35" s="1"/>
      <c r="AV35" s="68">
        <v>2009</v>
      </c>
      <c r="AW35" s="69">
        <v>486.11999999999995</v>
      </c>
      <c r="AX35" s="69">
        <v>50.269999999999996</v>
      </c>
      <c r="AY35" s="69">
        <v>380.38999999999993</v>
      </c>
      <c r="AZ35" s="70">
        <v>0</v>
      </c>
      <c r="BA35" s="71">
        <v>383.81000000000006</v>
      </c>
      <c r="BB35" s="69">
        <v>0</v>
      </c>
      <c r="BC35" s="69">
        <v>599.06999999999994</v>
      </c>
      <c r="BD35" s="70">
        <v>0</v>
      </c>
    </row>
    <row r="36" spans="1:56" x14ac:dyDescent="0.25">
      <c r="AQ36" s="1"/>
      <c r="AR36" s="1"/>
      <c r="AS36" s="1"/>
      <c r="AV36" s="68">
        <v>2010</v>
      </c>
      <c r="AW36" s="69">
        <v>1268.0900000000001</v>
      </c>
      <c r="AX36" s="69">
        <v>3017.49</v>
      </c>
      <c r="AY36" s="69">
        <v>0</v>
      </c>
      <c r="AZ36" s="70">
        <v>1086.9000000000001</v>
      </c>
      <c r="BA36" s="71">
        <v>350.08000000000004</v>
      </c>
      <c r="BB36" s="69">
        <v>934.84</v>
      </c>
      <c r="BC36" s="69">
        <v>0</v>
      </c>
      <c r="BD36" s="70">
        <v>0</v>
      </c>
    </row>
    <row r="37" spans="1:56" x14ac:dyDescent="0.25">
      <c r="AQ37" s="1"/>
      <c r="AR37" s="1"/>
      <c r="AS37" s="1"/>
      <c r="AV37" s="68">
        <v>2011</v>
      </c>
      <c r="AW37" s="69">
        <v>729.1099999999999</v>
      </c>
      <c r="AX37" s="69">
        <v>33.35</v>
      </c>
      <c r="AY37" s="69">
        <v>0</v>
      </c>
      <c r="AZ37" s="70">
        <v>0</v>
      </c>
      <c r="BA37" s="71">
        <v>219.48</v>
      </c>
      <c r="BB37" s="69">
        <v>92.61</v>
      </c>
      <c r="BC37" s="69">
        <v>0</v>
      </c>
      <c r="BD37" s="70">
        <v>0</v>
      </c>
    </row>
    <row r="38" spans="1:56" x14ac:dyDescent="0.25">
      <c r="AQ38" s="1"/>
      <c r="AV38" s="68">
        <v>2013</v>
      </c>
      <c r="AW38" s="69">
        <v>8336.1715604693927</v>
      </c>
      <c r="AX38" s="69">
        <v>845.39032883853872</v>
      </c>
      <c r="AY38" s="69">
        <v>799.4115842685336</v>
      </c>
      <c r="AZ38" s="70">
        <v>0</v>
      </c>
      <c r="BA38" s="71">
        <v>6094.8484947414508</v>
      </c>
      <c r="BB38" s="69">
        <v>385.00098968015118</v>
      </c>
      <c r="BC38" s="69">
        <v>626.54909348177421</v>
      </c>
      <c r="BD38" s="70">
        <v>0</v>
      </c>
    </row>
    <row r="39" spans="1:56" x14ac:dyDescent="0.25">
      <c r="AQ39" s="1"/>
      <c r="AV39" s="68">
        <v>2014</v>
      </c>
      <c r="AW39" s="69">
        <v>95.272616085848796</v>
      </c>
      <c r="AX39" s="69">
        <v>84.993782520345604</v>
      </c>
      <c r="AY39" s="69">
        <v>266.60792775008554</v>
      </c>
      <c r="AZ39" s="70">
        <v>23.700487206596975</v>
      </c>
      <c r="BA39" s="71">
        <v>28.751700896326867</v>
      </c>
      <c r="BB39" s="69">
        <v>261.68044203612112</v>
      </c>
      <c r="BC39" s="69">
        <v>238.04389212900199</v>
      </c>
      <c r="BD39" s="70">
        <v>21.543350060260675</v>
      </c>
    </row>
    <row r="40" spans="1:56" x14ac:dyDescent="0.25">
      <c r="AQ40" s="1"/>
      <c r="AV40" s="68">
        <v>2015</v>
      </c>
      <c r="AW40" s="69">
        <v>1356.5625730745949</v>
      </c>
      <c r="AX40" s="69">
        <v>121.46500000000002</v>
      </c>
      <c r="AY40" s="69">
        <v>435.53273942064402</v>
      </c>
      <c r="AZ40" s="70">
        <v>397.82800000000003</v>
      </c>
      <c r="BA40" s="71">
        <v>1502.2759693430653</v>
      </c>
      <c r="BB40" s="69">
        <v>159.79829838029127</v>
      </c>
      <c r="BC40" s="69">
        <v>238.49735863247867</v>
      </c>
      <c r="BD40" s="70">
        <v>178.58770000000001</v>
      </c>
    </row>
    <row r="41" spans="1:56" x14ac:dyDescent="0.25">
      <c r="AQ41" s="1"/>
      <c r="AV41" s="68">
        <v>2016</v>
      </c>
      <c r="AW41" s="69">
        <v>533.58530601782934</v>
      </c>
      <c r="AX41" s="69">
        <v>3345.6685082199156</v>
      </c>
      <c r="AY41" s="69">
        <v>663.18194292950966</v>
      </c>
      <c r="AZ41" s="70">
        <v>51.669237877639802</v>
      </c>
      <c r="BA41" s="71">
        <v>571.54499516823716</v>
      </c>
      <c r="BB41" s="69">
        <v>1907.3320161151673</v>
      </c>
      <c r="BC41" s="69">
        <v>348.48195453107257</v>
      </c>
      <c r="BD41" s="70">
        <v>39.741552277682402</v>
      </c>
    </row>
    <row r="42" spans="1:56" x14ac:dyDescent="0.25">
      <c r="AQ42" s="1"/>
      <c r="AV42" s="68">
        <v>2017</v>
      </c>
      <c r="AW42" s="69">
        <v>547.20000000000005</v>
      </c>
      <c r="AX42" s="69">
        <v>2662.4</v>
      </c>
      <c r="AY42" s="69">
        <v>2313.2000000000003</v>
      </c>
      <c r="AZ42" s="70">
        <v>39.1</v>
      </c>
      <c r="BA42" s="71">
        <v>426.49999999999994</v>
      </c>
      <c r="BB42" s="69">
        <v>1103.4000000000001</v>
      </c>
      <c r="BC42" s="69">
        <v>1570.3999999999999</v>
      </c>
      <c r="BD42" s="70">
        <v>8.8999999999999986</v>
      </c>
    </row>
    <row r="43" spans="1:56" x14ac:dyDescent="0.25">
      <c r="AQ43" s="1"/>
      <c r="AV43" s="68">
        <v>2018</v>
      </c>
      <c r="AW43" s="69">
        <v>2838.4</v>
      </c>
      <c r="AX43" s="69">
        <v>173.4</v>
      </c>
      <c r="AY43" s="69">
        <v>1689</v>
      </c>
      <c r="AZ43" s="70">
        <v>0</v>
      </c>
      <c r="BA43" s="71">
        <v>1732.8000000000002</v>
      </c>
      <c r="BB43" s="69">
        <v>403.29999999999995</v>
      </c>
      <c r="BC43" s="69">
        <v>939.19999999999993</v>
      </c>
      <c r="BD43" s="70">
        <v>8</v>
      </c>
    </row>
    <row r="44" spans="1:56" x14ac:dyDescent="0.25">
      <c r="AQ44" s="1"/>
      <c r="AV44" s="68">
        <v>2019</v>
      </c>
      <c r="AW44" s="69">
        <v>684.93337482682864</v>
      </c>
      <c r="AX44" s="69">
        <v>0</v>
      </c>
      <c r="AY44" s="69">
        <v>915.2127884153191</v>
      </c>
      <c r="AZ44" s="70">
        <v>0</v>
      </c>
      <c r="BA44" s="71">
        <v>481.55599041829851</v>
      </c>
      <c r="BB44" s="69">
        <v>149.66216216216225</v>
      </c>
      <c r="BC44" s="69">
        <v>762.9076002112879</v>
      </c>
      <c r="BD44" s="70">
        <v>0</v>
      </c>
    </row>
    <row r="45" spans="1:56" x14ac:dyDescent="0.25">
      <c r="AQ45" s="1"/>
      <c r="AV45" s="68">
        <v>2021</v>
      </c>
      <c r="AW45" s="69">
        <v>947.3674610564168</v>
      </c>
      <c r="AX45" s="69">
        <v>1217.7544763306353</v>
      </c>
      <c r="AY45" s="69">
        <v>1026.9464144499425</v>
      </c>
      <c r="AZ45" s="70">
        <v>167.77041942604853</v>
      </c>
      <c r="BA45" s="71">
        <v>493.37355734322762</v>
      </c>
      <c r="BB45" s="69">
        <v>1538.048</v>
      </c>
      <c r="BC45" s="69">
        <v>800.87514227714905</v>
      </c>
      <c r="BD45" s="70">
        <v>11.998799999999999</v>
      </c>
    </row>
    <row r="46" spans="1:56" ht="15.75" thickBot="1" x14ac:dyDescent="0.3">
      <c r="AQ46" s="1"/>
      <c r="AV46" s="84">
        <v>2022</v>
      </c>
      <c r="AW46" s="85">
        <v>288.39999999999998</v>
      </c>
      <c r="AX46" s="85">
        <v>0</v>
      </c>
      <c r="AY46" s="85">
        <v>34.799999999999997</v>
      </c>
      <c r="AZ46" s="86">
        <v>41.6</v>
      </c>
      <c r="BA46" s="87">
        <v>113.3</v>
      </c>
      <c r="BB46" s="85">
        <v>0</v>
      </c>
      <c r="BC46" s="85">
        <v>23.2</v>
      </c>
      <c r="BD46" s="86">
        <v>12</v>
      </c>
    </row>
    <row r="47" spans="1:56" x14ac:dyDescent="0.25">
      <c r="AQ47" s="1"/>
    </row>
    <row r="48" spans="1:56" x14ac:dyDescent="0.25">
      <c r="AQ48" s="1"/>
    </row>
    <row r="49" spans="43:43" x14ac:dyDescent="0.25">
      <c r="AQ49" s="1"/>
    </row>
    <row r="50" spans="43:43" x14ac:dyDescent="0.25">
      <c r="AQ50" s="1"/>
    </row>
    <row r="51" spans="43:43" x14ac:dyDescent="0.25">
      <c r="AQ51" s="1"/>
    </row>
    <row r="52" spans="43:43" x14ac:dyDescent="0.25">
      <c r="AQ52" s="1"/>
    </row>
  </sheetData>
  <mergeCells count="54">
    <mergeCell ref="AV31:BD31"/>
    <mergeCell ref="B32:D32"/>
    <mergeCell ref="AV32:AZ32"/>
    <mergeCell ref="BA32:BD32"/>
    <mergeCell ref="AP24:AP28"/>
    <mergeCell ref="AQ24:AQ28"/>
    <mergeCell ref="AR24:AR28"/>
    <mergeCell ref="AS24:AS28"/>
    <mergeCell ref="AT24:AT28"/>
    <mergeCell ref="AP29:AP33"/>
    <mergeCell ref="AQ29:AQ33"/>
    <mergeCell ref="AR29:AR33"/>
    <mergeCell ref="AS29:AS33"/>
    <mergeCell ref="AT29:AT33"/>
    <mergeCell ref="AP18:AP20"/>
    <mergeCell ref="AQ18:AQ20"/>
    <mergeCell ref="AR18:AR20"/>
    <mergeCell ref="AS18:AS20"/>
    <mergeCell ref="AT18:AT20"/>
    <mergeCell ref="AP21:AP23"/>
    <mergeCell ref="AQ21:AQ23"/>
    <mergeCell ref="AR21:AR23"/>
    <mergeCell ref="AS21:AS23"/>
    <mergeCell ref="AT21:AT23"/>
    <mergeCell ref="AP12:AP14"/>
    <mergeCell ref="AQ12:AQ14"/>
    <mergeCell ref="AR12:AR14"/>
    <mergeCell ref="AS12:AS14"/>
    <mergeCell ref="AT12:AT14"/>
    <mergeCell ref="AP15:AP17"/>
    <mergeCell ref="AQ15:AQ17"/>
    <mergeCell ref="AR15:AR17"/>
    <mergeCell ref="AS15:AS17"/>
    <mergeCell ref="AT15:AT17"/>
    <mergeCell ref="AP7:AP8"/>
    <mergeCell ref="AQ7:AQ8"/>
    <mergeCell ref="AR7:AR8"/>
    <mergeCell ref="AS7:AS8"/>
    <mergeCell ref="AT7:AT8"/>
    <mergeCell ref="AP9:AP11"/>
    <mergeCell ref="AQ9:AQ11"/>
    <mergeCell ref="AR9:AR11"/>
    <mergeCell ref="AS9:AS11"/>
    <mergeCell ref="AT9:AT11"/>
    <mergeCell ref="AV2:AZ2"/>
    <mergeCell ref="AJ3:AJ4"/>
    <mergeCell ref="AK3:AK4"/>
    <mergeCell ref="AP3:AP4"/>
    <mergeCell ref="AV3:AZ3"/>
    <mergeCell ref="AP5:AP6"/>
    <mergeCell ref="AQ5:AQ6"/>
    <mergeCell ref="AR5:AR6"/>
    <mergeCell ref="AS5:AS6"/>
    <mergeCell ref="AT5:AT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8"/>
  <sheetViews>
    <sheetView workbookViewId="0">
      <selection activeCell="E28" sqref="E28"/>
    </sheetView>
  </sheetViews>
  <sheetFormatPr baseColWidth="10" defaultColWidth="11.42578125" defaultRowHeight="15" x14ac:dyDescent="0.25"/>
  <cols>
    <col min="2" max="2" width="15.5703125" customWidth="1"/>
    <col min="36" max="36" width="17.140625" customWidth="1"/>
    <col min="41" max="41" width="13" customWidth="1"/>
    <col min="46" max="46" width="13.85546875" customWidth="1"/>
    <col min="52" max="52" width="13" customWidth="1"/>
    <col min="56" max="56" width="14.5703125" customWidth="1"/>
  </cols>
  <sheetData>
    <row r="1" spans="1:65" ht="15.75" thickBot="1" x14ac:dyDescent="0.3">
      <c r="A1" s="119"/>
      <c r="B1" s="1"/>
      <c r="C1" s="27"/>
      <c r="D1" s="27"/>
      <c r="E1" s="27"/>
      <c r="F1" s="27"/>
      <c r="G1" s="27"/>
      <c r="H1" s="27"/>
      <c r="I1" s="27"/>
      <c r="J1" s="27"/>
      <c r="K1" s="94"/>
      <c r="L1" s="27"/>
      <c r="M1" s="27"/>
      <c r="N1" s="94"/>
      <c r="O1" s="94"/>
      <c r="P1" s="94"/>
      <c r="Q1" s="27"/>
      <c r="R1" s="94"/>
      <c r="S1" s="27"/>
      <c r="T1" s="27"/>
      <c r="U1" s="27"/>
      <c r="V1" s="94"/>
      <c r="W1" s="94"/>
      <c r="X1" s="27"/>
      <c r="Y1" s="27"/>
      <c r="Z1" s="94"/>
      <c r="AA1" s="94"/>
      <c r="AB1" s="94"/>
      <c r="AC1" s="94"/>
      <c r="AD1" s="94"/>
      <c r="AE1" s="94"/>
      <c r="AF1" s="94"/>
      <c r="AG1" s="27"/>
      <c r="AH1" s="94"/>
      <c r="AI1" s="27"/>
      <c r="AJ1" s="1"/>
      <c r="AK1" s="93"/>
      <c r="AL1" s="94"/>
      <c r="AM1" s="94"/>
      <c r="AN1" s="94"/>
      <c r="AO1" s="94"/>
      <c r="AP1" s="1"/>
      <c r="AQ1" s="1"/>
      <c r="AR1" s="1"/>
      <c r="AS1" s="1"/>
      <c r="AT1" s="1"/>
      <c r="AU1" s="1"/>
      <c r="AV1" s="1"/>
      <c r="AW1" s="1"/>
      <c r="AX1" s="1"/>
      <c r="AY1" s="1"/>
      <c r="BI1" s="1"/>
      <c r="BJ1" s="1"/>
      <c r="BK1" s="1"/>
      <c r="BL1" s="1"/>
      <c r="BM1" s="1"/>
    </row>
    <row r="2" spans="1:6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97" t="s">
        <v>1</v>
      </c>
      <c r="AW2" s="198"/>
      <c r="AX2" s="198"/>
      <c r="AY2" s="198"/>
      <c r="AZ2" s="199"/>
      <c r="BD2" s="1"/>
      <c r="BE2" s="1"/>
      <c r="BF2" s="1"/>
      <c r="BG2" s="1"/>
      <c r="BH2" s="1"/>
    </row>
    <row r="3" spans="1:6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200" t="s">
        <v>2</v>
      </c>
      <c r="AK3" s="200" t="s">
        <v>3</v>
      </c>
      <c r="AL3" s="3" t="s">
        <v>4</v>
      </c>
      <c r="AM3" s="3" t="s">
        <v>5</v>
      </c>
      <c r="AN3" s="3" t="s">
        <v>6</v>
      </c>
      <c r="AO3" s="3" t="s">
        <v>7</v>
      </c>
      <c r="AP3" s="225" t="s">
        <v>3</v>
      </c>
      <c r="AQ3" s="120" t="s">
        <v>4</v>
      </c>
      <c r="AR3" s="120" t="s">
        <v>5</v>
      </c>
      <c r="AS3" s="120" t="s">
        <v>6</v>
      </c>
      <c r="AT3" s="121" t="s">
        <v>7</v>
      </c>
      <c r="AU3" s="1"/>
      <c r="AV3" s="197" t="s">
        <v>52</v>
      </c>
      <c r="AW3" s="198"/>
      <c r="AX3" s="198"/>
      <c r="AY3" s="198"/>
      <c r="AZ3" s="199"/>
      <c r="BD3" s="1"/>
      <c r="BE3" s="1"/>
      <c r="BF3" s="1"/>
      <c r="BG3" s="1"/>
      <c r="BH3" s="1"/>
    </row>
    <row r="4" spans="1:65" ht="15.75" thickBot="1" x14ac:dyDescent="0.3">
      <c r="A4" s="5" t="s">
        <v>3</v>
      </c>
      <c r="B4" s="5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5" t="s">
        <v>21</v>
      </c>
      <c r="P4" s="5" t="s">
        <v>22</v>
      </c>
      <c r="Q4" s="5" t="s">
        <v>23</v>
      </c>
      <c r="R4" s="5" t="s">
        <v>24</v>
      </c>
      <c r="S4" s="5" t="s">
        <v>25</v>
      </c>
      <c r="T4" s="5" t="s">
        <v>26</v>
      </c>
      <c r="U4" s="5" t="s">
        <v>27</v>
      </c>
      <c r="V4" s="5" t="s">
        <v>28</v>
      </c>
      <c r="W4" s="5" t="s">
        <v>29</v>
      </c>
      <c r="X4" s="5" t="s">
        <v>30</v>
      </c>
      <c r="Y4" s="5" t="s">
        <v>31</v>
      </c>
      <c r="Z4" s="5" t="s">
        <v>32</v>
      </c>
      <c r="AA4" s="5" t="s">
        <v>33</v>
      </c>
      <c r="AB4" s="5" t="s">
        <v>34</v>
      </c>
      <c r="AC4" s="5" t="s">
        <v>35</v>
      </c>
      <c r="AD4" s="5" t="s">
        <v>36</v>
      </c>
      <c r="AE4" s="5" t="s">
        <v>37</v>
      </c>
      <c r="AF4" s="5" t="s">
        <v>38</v>
      </c>
      <c r="AG4" s="5" t="s">
        <v>39</v>
      </c>
      <c r="AH4" s="5" t="s">
        <v>40</v>
      </c>
      <c r="AI4" s="5" t="s">
        <v>41</v>
      </c>
      <c r="AJ4" s="201"/>
      <c r="AK4" s="201"/>
      <c r="AL4" s="9" t="s">
        <v>42</v>
      </c>
      <c r="AM4" s="9" t="s">
        <v>42</v>
      </c>
      <c r="AN4" s="9" t="s">
        <v>42</v>
      </c>
      <c r="AO4" s="9" t="s">
        <v>42</v>
      </c>
      <c r="AP4" s="226"/>
      <c r="AQ4" s="10" t="s">
        <v>42</v>
      </c>
      <c r="AR4" s="10" t="s">
        <v>42</v>
      </c>
      <c r="AS4" s="10" t="s">
        <v>42</v>
      </c>
      <c r="AT4" s="122" t="s">
        <v>42</v>
      </c>
      <c r="AU4" s="1"/>
      <c r="AV4" s="11" t="s">
        <v>43</v>
      </c>
      <c r="AW4" s="12" t="s">
        <v>4</v>
      </c>
      <c r="AX4" s="12" t="s">
        <v>44</v>
      </c>
      <c r="AY4" s="12" t="s">
        <v>45</v>
      </c>
      <c r="AZ4" s="13" t="s">
        <v>7</v>
      </c>
      <c r="BD4" s="1"/>
      <c r="BE4" s="1"/>
      <c r="BF4" s="1"/>
      <c r="BG4" s="1"/>
      <c r="BH4" s="1"/>
    </row>
    <row r="5" spans="1:65" x14ac:dyDescent="0.25">
      <c r="A5" s="18">
        <v>42401</v>
      </c>
      <c r="B5" s="19" t="s">
        <v>53</v>
      </c>
      <c r="C5" s="20">
        <v>0</v>
      </c>
      <c r="D5" s="39">
        <v>13.2</v>
      </c>
      <c r="E5" s="39">
        <v>26.7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39">
        <v>14.5</v>
      </c>
      <c r="M5" s="39">
        <v>10.199999999999999</v>
      </c>
      <c r="N5" s="39">
        <v>38.200000000000003</v>
      </c>
      <c r="O5" s="20">
        <v>0</v>
      </c>
      <c r="P5" s="20">
        <v>0</v>
      </c>
      <c r="Q5" s="20">
        <v>0</v>
      </c>
      <c r="R5" s="39">
        <v>127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123">
        <v>0</v>
      </c>
      <c r="AJ5" s="59" t="s">
        <v>53</v>
      </c>
      <c r="AK5" s="95">
        <v>42401</v>
      </c>
      <c r="AL5" s="24">
        <f>SUM(C5:J5)+L5+M5+S5+T5+AB5+AG5+AH5+AI5</f>
        <v>64.599999999999994</v>
      </c>
      <c r="AM5" s="24">
        <f>K5+O5+Q5+U5+V5+W5+X5+Y5+Z5+AA5+AC5+AD5</f>
        <v>0</v>
      </c>
      <c r="AN5" s="24">
        <f>N5+P5+R5</f>
        <v>165.2</v>
      </c>
      <c r="AO5" s="124">
        <f>AE5+AF5</f>
        <v>0</v>
      </c>
      <c r="AP5" s="230">
        <v>2016</v>
      </c>
      <c r="AQ5" s="204">
        <f>SUM(AL5:AL7)</f>
        <v>149.03113854595338</v>
      </c>
      <c r="AR5" s="204">
        <f>SUM(AM5:AM7)</f>
        <v>679.50973936899879</v>
      </c>
      <c r="AS5" s="204">
        <f>SUM(AN5:AN7)</f>
        <v>254.74746227709193</v>
      </c>
      <c r="AT5" s="232">
        <f>SUM(AO5:AO7)</f>
        <v>26.7326474622771</v>
      </c>
      <c r="AU5" s="1"/>
      <c r="AV5" s="26">
        <v>2016</v>
      </c>
      <c r="AW5" s="27">
        <f>VALUE(AQ5)</f>
        <v>149.03113854595338</v>
      </c>
      <c r="AX5" s="27">
        <f>VALUE(AR5)</f>
        <v>679.50973936899879</v>
      </c>
      <c r="AY5" s="27">
        <f>VALUE(AS5)</f>
        <v>254.74746227709193</v>
      </c>
      <c r="AZ5" s="28">
        <f>VALUE(AT5)</f>
        <v>26.7326474622771</v>
      </c>
      <c r="BD5" s="1"/>
      <c r="BE5" s="1"/>
      <c r="BF5" s="1"/>
      <c r="BG5" s="1"/>
      <c r="BH5" s="1"/>
    </row>
    <row r="6" spans="1:65" x14ac:dyDescent="0.25">
      <c r="A6" s="18">
        <v>42491</v>
      </c>
      <c r="B6" s="19" t="s">
        <v>54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39">
        <v>6.9</v>
      </c>
      <c r="O6" s="39">
        <v>7.2</v>
      </c>
      <c r="P6" s="20">
        <v>0</v>
      </c>
      <c r="Q6" s="39">
        <v>8.9</v>
      </c>
      <c r="R6" s="20">
        <v>0</v>
      </c>
      <c r="S6" s="20">
        <v>0</v>
      </c>
      <c r="T6" s="39">
        <v>1</v>
      </c>
      <c r="U6" s="20">
        <v>0</v>
      </c>
      <c r="V6" s="39">
        <v>7.5</v>
      </c>
      <c r="W6" s="39">
        <v>10.5</v>
      </c>
      <c r="X6" s="20">
        <v>0</v>
      </c>
      <c r="Y6" s="20">
        <v>0</v>
      </c>
      <c r="Z6" s="39">
        <v>10.8</v>
      </c>
      <c r="AA6" s="39">
        <v>12.1</v>
      </c>
      <c r="AB6" s="20">
        <v>0</v>
      </c>
      <c r="AC6" s="39">
        <v>13.5</v>
      </c>
      <c r="AD6" s="39">
        <v>3.9</v>
      </c>
      <c r="AE6" s="39">
        <v>2.1</v>
      </c>
      <c r="AF6" s="39">
        <v>6.8</v>
      </c>
      <c r="AG6" s="20">
        <v>0</v>
      </c>
      <c r="AH6" s="39">
        <v>9.6999999999999993</v>
      </c>
      <c r="AI6" s="123">
        <v>0</v>
      </c>
      <c r="AJ6" s="68" t="s">
        <v>53</v>
      </c>
      <c r="AK6" s="18">
        <v>42491</v>
      </c>
      <c r="AL6" s="37">
        <f>SUM(C6:J6)+L6+M6+S6+T6+AB6+AG6+AH6+AI6</f>
        <v>10.7</v>
      </c>
      <c r="AM6" s="37">
        <f>K6+O6+Q6+U6+V6+W6+X6+Y6+Z6+AA6+AC6+AD6</f>
        <v>74.400000000000006</v>
      </c>
      <c r="AN6" s="37">
        <f>N6+P6+R6</f>
        <v>6.9</v>
      </c>
      <c r="AO6" s="125">
        <f>AE6+AF6</f>
        <v>8.9</v>
      </c>
      <c r="AP6" s="231"/>
      <c r="AQ6" s="205"/>
      <c r="AR6" s="205"/>
      <c r="AS6" s="205"/>
      <c r="AT6" s="233"/>
      <c r="AU6" s="1"/>
      <c r="AV6" s="26">
        <v>2017</v>
      </c>
      <c r="AW6" s="27">
        <f>VALUE(AQ8)</f>
        <v>43.7</v>
      </c>
      <c r="AX6" s="27">
        <f>VALUE(AR8)</f>
        <v>359.1</v>
      </c>
      <c r="AY6" s="27">
        <f>VALUE(AS8)</f>
        <v>236.7</v>
      </c>
      <c r="AZ6" s="28">
        <f>VALUE(AT8)</f>
        <v>0</v>
      </c>
      <c r="BD6" s="1"/>
      <c r="BE6" s="1"/>
      <c r="BF6" s="1"/>
      <c r="BG6" s="1"/>
      <c r="BH6" s="1"/>
    </row>
    <row r="7" spans="1:65" ht="15.75" thickBot="1" x14ac:dyDescent="0.3">
      <c r="A7" s="18">
        <v>42583</v>
      </c>
      <c r="B7" s="19" t="s">
        <v>54</v>
      </c>
      <c r="C7" s="20">
        <v>0</v>
      </c>
      <c r="D7" s="20">
        <v>0</v>
      </c>
      <c r="E7" s="39">
        <v>6.5157750342935552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39">
        <v>23.319615912208508</v>
      </c>
      <c r="L7" s="20">
        <v>0</v>
      </c>
      <c r="M7" s="20">
        <v>0</v>
      </c>
      <c r="N7" s="20">
        <v>0</v>
      </c>
      <c r="O7" s="39">
        <v>38.065843621399189</v>
      </c>
      <c r="P7" s="39">
        <v>49.382716049382736</v>
      </c>
      <c r="Q7" s="39">
        <v>23.662551440329224</v>
      </c>
      <c r="R7" s="39">
        <v>33.264746227709203</v>
      </c>
      <c r="S7" s="39">
        <v>30.864197530864207</v>
      </c>
      <c r="T7" s="39">
        <v>13.031550068587109</v>
      </c>
      <c r="U7" s="39">
        <v>59.32784636488342</v>
      </c>
      <c r="V7" s="39">
        <v>49.725651577503434</v>
      </c>
      <c r="W7" s="39">
        <v>55.212620027434866</v>
      </c>
      <c r="X7" s="39">
        <v>49.382716049382736</v>
      </c>
      <c r="Y7" s="39">
        <v>48.868312757201664</v>
      </c>
      <c r="Z7" s="39">
        <v>48.696844993141305</v>
      </c>
      <c r="AA7" s="39">
        <v>73.045267489711946</v>
      </c>
      <c r="AB7" s="39">
        <v>13.374485596707823</v>
      </c>
      <c r="AC7" s="39">
        <v>87.791495198902638</v>
      </c>
      <c r="AD7" s="39">
        <v>48.01097393689988</v>
      </c>
      <c r="AE7" s="39">
        <v>5.4869684499314149</v>
      </c>
      <c r="AF7" s="39">
        <v>12.345679012345684</v>
      </c>
      <c r="AG7" s="39">
        <v>9.9451303155006894</v>
      </c>
      <c r="AH7" s="20">
        <v>0</v>
      </c>
      <c r="AI7" s="123">
        <v>0</v>
      </c>
      <c r="AJ7" s="84" t="s">
        <v>53</v>
      </c>
      <c r="AK7" s="126">
        <v>42583</v>
      </c>
      <c r="AL7" s="33">
        <f>SUM(C7:J7)+L7+M7+S7+T7+AB7+AG7+AH7+AI7</f>
        <v>73.731138545953385</v>
      </c>
      <c r="AM7" s="33">
        <f>K7+O7+Q7+U7+V7+W7+X7+Y7+Z7+AA7+AC7+AD7</f>
        <v>605.10973936899882</v>
      </c>
      <c r="AN7" s="33">
        <f>N7+P7+R7</f>
        <v>82.647462277091932</v>
      </c>
      <c r="AO7" s="127">
        <f>AE7+AF7</f>
        <v>17.832647462277098</v>
      </c>
      <c r="AP7" s="231"/>
      <c r="AQ7" s="205"/>
      <c r="AR7" s="205"/>
      <c r="AS7" s="205"/>
      <c r="AT7" s="233"/>
      <c r="AU7" s="1"/>
      <c r="AV7" s="26">
        <v>2018</v>
      </c>
      <c r="AW7" s="27">
        <f>VALUE(AQ11)</f>
        <v>137.1</v>
      </c>
      <c r="AX7" s="27">
        <f>VALUE(AR11)</f>
        <v>215</v>
      </c>
      <c r="AY7" s="27">
        <f>VALUE(AS11)</f>
        <v>172.10000000000002</v>
      </c>
      <c r="AZ7" s="28">
        <f>VALUE(AT11)</f>
        <v>0</v>
      </c>
      <c r="BD7" s="1"/>
      <c r="BE7" s="1"/>
      <c r="BF7" s="1"/>
      <c r="BG7" s="1"/>
      <c r="BH7" s="1"/>
    </row>
    <row r="8" spans="1:65" x14ac:dyDescent="0.25">
      <c r="A8" s="18">
        <v>42736</v>
      </c>
      <c r="B8" s="19" t="s">
        <v>54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9"/>
      <c r="AJ8" s="59" t="s">
        <v>54</v>
      </c>
      <c r="AK8" s="95">
        <v>42736</v>
      </c>
      <c r="AL8" s="130"/>
      <c r="AM8" s="130"/>
      <c r="AN8" s="130"/>
      <c r="AO8" s="131"/>
      <c r="AP8" s="236">
        <v>2017</v>
      </c>
      <c r="AQ8" s="203">
        <f>SUM(AL8:AL10)</f>
        <v>43.7</v>
      </c>
      <c r="AR8" s="203">
        <f>SUM(AM8:AM10)</f>
        <v>359.1</v>
      </c>
      <c r="AS8" s="203">
        <f>SUM(AN8:AN10)</f>
        <v>236.7</v>
      </c>
      <c r="AT8" s="234">
        <f>SUM(AO8:AO10)</f>
        <v>0</v>
      </c>
      <c r="AU8" s="1"/>
      <c r="AV8" s="26">
        <v>2019</v>
      </c>
      <c r="AW8" s="27">
        <f>VALUE(AQ14)</f>
        <v>288.66666666666669</v>
      </c>
      <c r="AX8" s="27">
        <f>VALUE(AR14)</f>
        <v>12.000000000000002</v>
      </c>
      <c r="AY8" s="27">
        <f>VALUE(AS14)</f>
        <v>263.20000000000005</v>
      </c>
      <c r="AZ8" s="28">
        <f>VALUE(AT14)</f>
        <v>0</v>
      </c>
      <c r="BD8" s="1"/>
      <c r="BE8" s="1"/>
      <c r="BF8" s="1"/>
      <c r="BG8" s="1"/>
      <c r="BH8" s="1"/>
    </row>
    <row r="9" spans="1:65" x14ac:dyDescent="0.25">
      <c r="A9" s="18">
        <v>42826</v>
      </c>
      <c r="B9" s="19" t="s">
        <v>54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39">
        <v>11.8</v>
      </c>
      <c r="L9" s="39">
        <v>9.8000000000000007</v>
      </c>
      <c r="M9" s="20">
        <v>0</v>
      </c>
      <c r="N9" s="20">
        <v>0</v>
      </c>
      <c r="O9" s="39">
        <v>19.5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123">
        <v>0</v>
      </c>
      <c r="AJ9" s="68" t="s">
        <v>54</v>
      </c>
      <c r="AK9" s="98">
        <v>42826</v>
      </c>
      <c r="AL9" s="37">
        <f t="shared" ref="AL9:AL14" si="0">SUM(C9:J9)+L9+M9+S9+T9+AB9+AG9+AH9+AI9</f>
        <v>9.8000000000000007</v>
      </c>
      <c r="AM9" s="37">
        <f t="shared" ref="AM9:AM14" si="1">K9+O9+Q9+U9+V9+W9+X9+Y9+Z9+AA9+AC9+AD9</f>
        <v>31.3</v>
      </c>
      <c r="AN9" s="37">
        <f t="shared" ref="AN9:AN14" si="2">N9+P9+R9</f>
        <v>0</v>
      </c>
      <c r="AO9" s="125">
        <f t="shared" ref="AO9:AO14" si="3">AE9+AF9</f>
        <v>0</v>
      </c>
      <c r="AP9" s="236"/>
      <c r="AQ9" s="203"/>
      <c r="AR9" s="203"/>
      <c r="AS9" s="203"/>
      <c r="AT9" s="234"/>
      <c r="AU9" s="1"/>
      <c r="AV9" s="26">
        <v>2021</v>
      </c>
      <c r="AW9" s="27">
        <f>VALUE(AQ17)</f>
        <v>181.9</v>
      </c>
      <c r="AX9" s="27">
        <f>VALUE(AR17)</f>
        <v>481</v>
      </c>
      <c r="AY9" s="27">
        <f>VALUE(AS17)</f>
        <v>129.6</v>
      </c>
      <c r="AZ9" s="28">
        <f>VALUE(AT17)</f>
        <v>0</v>
      </c>
      <c r="BD9" s="1"/>
      <c r="BE9" s="1"/>
      <c r="BF9" s="1"/>
      <c r="BG9" s="1"/>
      <c r="BH9" s="1"/>
    </row>
    <row r="10" spans="1:65" ht="15.75" thickBot="1" x14ac:dyDescent="0.3">
      <c r="A10" s="18">
        <v>42948</v>
      </c>
      <c r="B10" s="19" t="s">
        <v>54</v>
      </c>
      <c r="C10" s="20">
        <v>0</v>
      </c>
      <c r="D10" s="39">
        <v>11.3</v>
      </c>
      <c r="E10" s="39">
        <v>15.7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39">
        <v>6.9</v>
      </c>
      <c r="M10" s="20">
        <v>0</v>
      </c>
      <c r="N10" s="39">
        <v>236.7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39">
        <v>327.8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123">
        <v>0</v>
      </c>
      <c r="AJ10" s="84" t="s">
        <v>54</v>
      </c>
      <c r="AK10" s="96">
        <v>42948</v>
      </c>
      <c r="AL10" s="33">
        <f t="shared" si="0"/>
        <v>33.9</v>
      </c>
      <c r="AM10" s="33">
        <f t="shared" si="1"/>
        <v>327.8</v>
      </c>
      <c r="AN10" s="33">
        <f t="shared" si="2"/>
        <v>236.7</v>
      </c>
      <c r="AO10" s="127">
        <f t="shared" si="3"/>
        <v>0</v>
      </c>
      <c r="AP10" s="226"/>
      <c r="AQ10" s="213"/>
      <c r="AR10" s="213"/>
      <c r="AS10" s="213"/>
      <c r="AT10" s="235"/>
      <c r="AU10" s="1"/>
      <c r="AV10" s="41">
        <v>2022</v>
      </c>
      <c r="AW10" s="42">
        <f>VALUE(AQ22)</f>
        <v>76.400000000000006</v>
      </c>
      <c r="AX10" s="42">
        <f>VALUE(AR22)</f>
        <v>0</v>
      </c>
      <c r="AY10" s="42">
        <f>VALUE(AS22)</f>
        <v>66.599999999999994</v>
      </c>
      <c r="AZ10" s="43">
        <f>VALUE(AT22)</f>
        <v>5.5</v>
      </c>
      <c r="BI10" s="1"/>
      <c r="BJ10" s="1"/>
      <c r="BK10" s="1"/>
      <c r="BL10" s="1"/>
      <c r="BM10" s="1"/>
    </row>
    <row r="11" spans="1:65" x14ac:dyDescent="0.25">
      <c r="A11" s="18">
        <v>43101</v>
      </c>
      <c r="B11" s="19" t="s">
        <v>54</v>
      </c>
      <c r="C11" s="39">
        <v>15.1</v>
      </c>
      <c r="D11" s="39">
        <v>8.3000000000000007</v>
      </c>
      <c r="E11" s="39">
        <v>8.1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39">
        <v>63</v>
      </c>
      <c r="O11" s="20">
        <v>0</v>
      </c>
      <c r="P11" s="20">
        <v>0</v>
      </c>
      <c r="Q11" s="20">
        <v>0</v>
      </c>
      <c r="R11" s="39">
        <v>13.5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39">
        <v>163</v>
      </c>
      <c r="Y11" s="20">
        <v>0</v>
      </c>
      <c r="Z11" s="20">
        <v>0</v>
      </c>
      <c r="AA11" s="39">
        <v>20.3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23">
        <v>0</v>
      </c>
      <c r="AJ11" s="59" t="s">
        <v>54</v>
      </c>
      <c r="AK11" s="95">
        <v>43101</v>
      </c>
      <c r="AL11" s="24">
        <f t="shared" si="0"/>
        <v>31.5</v>
      </c>
      <c r="AM11" s="24">
        <f t="shared" si="1"/>
        <v>183.3</v>
      </c>
      <c r="AN11" s="24">
        <f t="shared" si="2"/>
        <v>76.5</v>
      </c>
      <c r="AO11" s="124">
        <f t="shared" si="3"/>
        <v>0</v>
      </c>
      <c r="AP11" s="202">
        <v>2018</v>
      </c>
      <c r="AQ11" s="203">
        <f>SUM(AL11:AL13)</f>
        <v>137.1</v>
      </c>
      <c r="AR11" s="203">
        <f>SUM(AM11:AM13)</f>
        <v>215</v>
      </c>
      <c r="AS11" s="203">
        <f>SUM(AN11:AN13)</f>
        <v>172.10000000000002</v>
      </c>
      <c r="AT11" s="234">
        <f>SUM(AO11:AO13)</f>
        <v>0</v>
      </c>
      <c r="AU11" s="1"/>
      <c r="AV11" s="1"/>
      <c r="AW11" s="1"/>
      <c r="AX11" s="1"/>
      <c r="AY11" s="1"/>
      <c r="BI11" s="1"/>
      <c r="BJ11" s="1"/>
      <c r="BK11" s="1"/>
      <c r="BL11" s="1"/>
      <c r="BM11" s="1"/>
    </row>
    <row r="12" spans="1:65" x14ac:dyDescent="0.25">
      <c r="A12" s="18">
        <v>43252</v>
      </c>
      <c r="B12" s="19" t="s">
        <v>54</v>
      </c>
      <c r="C12" s="20">
        <v>0</v>
      </c>
      <c r="D12" s="20">
        <v>0</v>
      </c>
      <c r="E12" s="39">
        <v>11.3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39">
        <v>63.4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39">
        <v>31.7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123">
        <v>0</v>
      </c>
      <c r="AJ12" s="68" t="s">
        <v>54</v>
      </c>
      <c r="AK12" s="98">
        <v>43252</v>
      </c>
      <c r="AL12" s="37">
        <f t="shared" si="0"/>
        <v>11.3</v>
      </c>
      <c r="AM12" s="37">
        <f t="shared" si="1"/>
        <v>31.7</v>
      </c>
      <c r="AN12" s="37">
        <f t="shared" si="2"/>
        <v>63.4</v>
      </c>
      <c r="AO12" s="125">
        <f t="shared" si="3"/>
        <v>0</v>
      </c>
      <c r="AP12" s="202"/>
      <c r="AQ12" s="203"/>
      <c r="AR12" s="203"/>
      <c r="AS12" s="203"/>
      <c r="AT12" s="234"/>
      <c r="AU12" s="1"/>
      <c r="AV12" s="1"/>
      <c r="AW12" s="1"/>
      <c r="AX12" s="1"/>
      <c r="AY12" s="1"/>
      <c r="BI12" s="1"/>
      <c r="BJ12" s="1"/>
      <c r="BK12" s="1"/>
      <c r="BL12" s="1"/>
      <c r="BM12" s="1"/>
    </row>
    <row r="13" spans="1:65" ht="15.75" thickBot="1" x14ac:dyDescent="0.3">
      <c r="A13" s="18">
        <v>43313</v>
      </c>
      <c r="B13" s="19" t="s">
        <v>54</v>
      </c>
      <c r="C13" s="20">
        <v>0</v>
      </c>
      <c r="D13" s="39">
        <v>3.3</v>
      </c>
      <c r="E13" s="39">
        <v>6.9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39">
        <v>32.200000000000003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39">
        <v>84.1</v>
      </c>
      <c r="AI13" s="123">
        <v>0</v>
      </c>
      <c r="AJ13" s="84" t="s">
        <v>54</v>
      </c>
      <c r="AK13" s="96">
        <v>43313</v>
      </c>
      <c r="AL13" s="33">
        <f t="shared" si="0"/>
        <v>94.3</v>
      </c>
      <c r="AM13" s="33">
        <f t="shared" si="1"/>
        <v>0</v>
      </c>
      <c r="AN13" s="33">
        <f t="shared" si="2"/>
        <v>32.200000000000003</v>
      </c>
      <c r="AO13" s="127">
        <f t="shared" si="3"/>
        <v>0</v>
      </c>
      <c r="AP13" s="201"/>
      <c r="AQ13" s="213"/>
      <c r="AR13" s="213"/>
      <c r="AS13" s="213"/>
      <c r="AT13" s="235"/>
      <c r="AU13" s="1"/>
      <c r="AV13" s="1"/>
      <c r="AW13" s="1"/>
      <c r="AX13" s="1"/>
      <c r="AY13" s="1"/>
      <c r="BI13" s="1"/>
      <c r="BJ13" s="1"/>
      <c r="BK13" s="1"/>
      <c r="BL13" s="1"/>
      <c r="BM13" s="1"/>
    </row>
    <row r="14" spans="1:65" x14ac:dyDescent="0.25">
      <c r="A14" s="18">
        <v>43466</v>
      </c>
      <c r="B14" s="19" t="s">
        <v>54</v>
      </c>
      <c r="C14" s="20">
        <v>0</v>
      </c>
      <c r="D14" s="39">
        <v>26.666666666666675</v>
      </c>
      <c r="E14" s="39">
        <v>35.666666666666664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39">
        <v>19.666666666666671</v>
      </c>
      <c r="N14" s="39">
        <v>77.866666666666688</v>
      </c>
      <c r="O14" s="20">
        <v>0</v>
      </c>
      <c r="P14" s="20">
        <v>0</v>
      </c>
      <c r="Q14" s="20">
        <v>0</v>
      </c>
      <c r="R14" s="39">
        <v>185.33333333333337</v>
      </c>
      <c r="S14" s="20">
        <v>0</v>
      </c>
      <c r="T14" s="20">
        <v>0</v>
      </c>
      <c r="U14" s="20">
        <v>0</v>
      </c>
      <c r="V14" s="20">
        <v>0</v>
      </c>
      <c r="W14" s="39">
        <v>12.000000000000002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39">
        <v>206.66666666666666</v>
      </c>
      <c r="AI14" s="123">
        <v>0</v>
      </c>
      <c r="AJ14" s="59" t="s">
        <v>54</v>
      </c>
      <c r="AK14" s="95">
        <v>43466</v>
      </c>
      <c r="AL14" s="24">
        <f t="shared" si="0"/>
        <v>288.66666666666669</v>
      </c>
      <c r="AM14" s="24">
        <f t="shared" si="1"/>
        <v>12.000000000000002</v>
      </c>
      <c r="AN14" s="24">
        <f t="shared" si="2"/>
        <v>263.20000000000005</v>
      </c>
      <c r="AO14" s="124">
        <f t="shared" si="3"/>
        <v>0</v>
      </c>
      <c r="AP14" s="202">
        <v>2019</v>
      </c>
      <c r="AQ14" s="203">
        <f>SUM(AL14:AL16)</f>
        <v>288.66666666666669</v>
      </c>
      <c r="AR14" s="203">
        <f>SUM(AM14:AM16)</f>
        <v>12.000000000000002</v>
      </c>
      <c r="AS14" s="203">
        <f>SUM(AN14:AN16)</f>
        <v>263.20000000000005</v>
      </c>
      <c r="AT14" s="234">
        <f>SUM(AO14:AO16)</f>
        <v>0</v>
      </c>
      <c r="AU14" s="1"/>
      <c r="AV14" s="1"/>
      <c r="AW14" s="1"/>
      <c r="AX14" s="1"/>
      <c r="AY14" s="1"/>
      <c r="BI14" s="1"/>
      <c r="BJ14" s="1"/>
      <c r="BK14" s="1"/>
      <c r="BL14" s="1"/>
      <c r="BM14" s="1"/>
    </row>
    <row r="15" spans="1:65" x14ac:dyDescent="0.25">
      <c r="A15" s="18">
        <v>43617</v>
      </c>
      <c r="B15" s="19" t="s">
        <v>54</v>
      </c>
      <c r="C15" s="63"/>
      <c r="D15" s="132"/>
      <c r="E15" s="132"/>
      <c r="F15" s="63"/>
      <c r="G15" s="63"/>
      <c r="H15" s="63"/>
      <c r="I15" s="63"/>
      <c r="J15" s="63"/>
      <c r="K15" s="63"/>
      <c r="L15" s="63"/>
      <c r="M15" s="132"/>
      <c r="N15" s="132"/>
      <c r="O15" s="63"/>
      <c r="P15" s="63"/>
      <c r="Q15" s="63"/>
      <c r="R15" s="132"/>
      <c r="S15" s="63"/>
      <c r="T15" s="63"/>
      <c r="U15" s="63"/>
      <c r="V15" s="63"/>
      <c r="W15" s="132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132"/>
      <c r="AI15" s="133"/>
      <c r="AJ15" s="68" t="s">
        <v>54</v>
      </c>
      <c r="AK15" s="98">
        <v>43617</v>
      </c>
      <c r="AL15" s="134"/>
      <c r="AM15" s="134"/>
      <c r="AN15" s="134"/>
      <c r="AO15" s="135"/>
      <c r="AP15" s="202"/>
      <c r="AQ15" s="203"/>
      <c r="AR15" s="203"/>
      <c r="AS15" s="203"/>
      <c r="AT15" s="234"/>
      <c r="AU15" s="1"/>
      <c r="AV15" s="1"/>
      <c r="AW15" s="1"/>
      <c r="AX15" s="1"/>
      <c r="AY15" s="1"/>
      <c r="BI15" s="1"/>
      <c r="BJ15" s="1"/>
      <c r="BK15" s="1"/>
      <c r="BL15" s="1"/>
      <c r="BM15" s="1"/>
    </row>
    <row r="16" spans="1:65" ht="15.75" thickBot="1" x14ac:dyDescent="0.3">
      <c r="A16" s="18">
        <v>43678</v>
      </c>
      <c r="B16" s="19" t="s">
        <v>54</v>
      </c>
      <c r="C16" s="63"/>
      <c r="D16" s="132"/>
      <c r="E16" s="132"/>
      <c r="F16" s="63"/>
      <c r="G16" s="63"/>
      <c r="H16" s="63"/>
      <c r="I16" s="63"/>
      <c r="J16" s="63"/>
      <c r="K16" s="63"/>
      <c r="L16" s="63"/>
      <c r="M16" s="132"/>
      <c r="N16" s="132"/>
      <c r="O16" s="63"/>
      <c r="P16" s="63"/>
      <c r="Q16" s="63"/>
      <c r="R16" s="132"/>
      <c r="S16" s="63"/>
      <c r="T16" s="63"/>
      <c r="U16" s="63"/>
      <c r="V16" s="63"/>
      <c r="W16" s="132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132"/>
      <c r="AI16" s="133"/>
      <c r="AJ16" s="136" t="s">
        <v>54</v>
      </c>
      <c r="AK16" s="96">
        <v>43678</v>
      </c>
      <c r="AL16" s="137"/>
      <c r="AM16" s="137"/>
      <c r="AN16" s="137"/>
      <c r="AO16" s="138"/>
      <c r="AP16" s="201"/>
      <c r="AQ16" s="213"/>
      <c r="AR16" s="213"/>
      <c r="AS16" s="213"/>
      <c r="AT16" s="235"/>
      <c r="AU16" s="1"/>
      <c r="AV16" s="1"/>
      <c r="AW16" s="1"/>
      <c r="AX16" s="1"/>
      <c r="AY16" s="1"/>
      <c r="BI16" s="1"/>
      <c r="BJ16" s="1"/>
      <c r="BK16" s="1"/>
      <c r="BL16" s="1"/>
      <c r="BM16" s="1"/>
    </row>
    <row r="17" spans="1:65" x14ac:dyDescent="0.25">
      <c r="A17" s="18">
        <v>44228</v>
      </c>
      <c r="B17" s="19" t="s">
        <v>54</v>
      </c>
      <c r="C17" s="72"/>
      <c r="D17" s="20">
        <v>0</v>
      </c>
      <c r="E17" s="39">
        <v>33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39">
        <v>36</v>
      </c>
      <c r="M17" s="20">
        <v>0</v>
      </c>
      <c r="N17" s="106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39">
        <v>123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72"/>
      <c r="AH17" s="20">
        <v>0</v>
      </c>
      <c r="AI17" s="72"/>
      <c r="AJ17" s="22" t="s">
        <v>54</v>
      </c>
      <c r="AK17" s="107">
        <v>44228</v>
      </c>
      <c r="AL17" s="24">
        <f t="shared" ref="AL17:AL22" si="4">SUM(C17:J17)+L17+M17+S17+T17+AB17+AG17+AH17+AI17</f>
        <v>69</v>
      </c>
      <c r="AM17" s="24">
        <f t="shared" ref="AM17:AM22" si="5">K17+O17+Q17+U17+V17+W17+X17+Y17+Z17+AA17+AC17+AD17</f>
        <v>123</v>
      </c>
      <c r="AN17" s="24">
        <f>P17+R17</f>
        <v>0</v>
      </c>
      <c r="AO17" s="124">
        <f t="shared" ref="AO17:AO22" si="6">AE17+AF17</f>
        <v>0</v>
      </c>
      <c r="AP17" s="215">
        <v>2021</v>
      </c>
      <c r="AQ17" s="214">
        <f>SUM(AL17:AL21)</f>
        <v>181.9</v>
      </c>
      <c r="AR17" s="214">
        <f>SUM(AM17:AM21)</f>
        <v>481</v>
      </c>
      <c r="AS17" s="214">
        <f>SUM(AN17:AN21)</f>
        <v>129.6</v>
      </c>
      <c r="AT17" s="237">
        <f>SUM(AO17:AO21)</f>
        <v>0</v>
      </c>
      <c r="AU17" s="1"/>
      <c r="AV17" s="1"/>
      <c r="AW17" s="1"/>
      <c r="AX17" s="1"/>
      <c r="AY17" s="1"/>
      <c r="BI17" s="1"/>
      <c r="BJ17" s="1"/>
      <c r="BK17" s="1"/>
      <c r="BL17" s="1"/>
      <c r="BM17" s="1"/>
    </row>
    <row r="18" spans="1:65" x14ac:dyDescent="0.25">
      <c r="A18" s="18">
        <v>44287</v>
      </c>
      <c r="B18" s="19" t="s">
        <v>54</v>
      </c>
      <c r="C18" s="72"/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39">
        <v>17</v>
      </c>
      <c r="M18" s="20">
        <v>0</v>
      </c>
      <c r="N18" s="106"/>
      <c r="O18" s="20">
        <v>0</v>
      </c>
      <c r="P18" s="20">
        <v>0</v>
      </c>
      <c r="Q18" s="20">
        <v>0</v>
      </c>
      <c r="R18" s="39">
        <v>62</v>
      </c>
      <c r="S18" s="39">
        <v>10</v>
      </c>
      <c r="T18" s="20">
        <v>0</v>
      </c>
      <c r="U18" s="39">
        <v>42</v>
      </c>
      <c r="V18" s="39">
        <v>65</v>
      </c>
      <c r="W18" s="20">
        <v>0</v>
      </c>
      <c r="X18" s="20">
        <v>0</v>
      </c>
      <c r="Y18" s="20">
        <v>0</v>
      </c>
      <c r="Z18" s="72"/>
      <c r="AA18" s="39">
        <v>11</v>
      </c>
      <c r="AB18" s="39">
        <v>17</v>
      </c>
      <c r="AC18" s="39">
        <v>16</v>
      </c>
      <c r="AD18" s="20">
        <v>0</v>
      </c>
      <c r="AE18" s="20">
        <v>0</v>
      </c>
      <c r="AF18" s="20">
        <v>0</v>
      </c>
      <c r="AG18" s="72"/>
      <c r="AH18" s="20">
        <v>0</v>
      </c>
      <c r="AI18" s="72"/>
      <c r="AJ18" s="47" t="s">
        <v>54</v>
      </c>
      <c r="AK18" s="108">
        <v>44287</v>
      </c>
      <c r="AL18" s="37">
        <f t="shared" si="4"/>
        <v>44</v>
      </c>
      <c r="AM18" s="37">
        <f t="shared" si="5"/>
        <v>134</v>
      </c>
      <c r="AN18" s="37">
        <f>P18+R18</f>
        <v>62</v>
      </c>
      <c r="AO18" s="125">
        <f t="shared" si="6"/>
        <v>0</v>
      </c>
      <c r="AP18" s="216"/>
      <c r="AQ18" s="203"/>
      <c r="AR18" s="203"/>
      <c r="AS18" s="203"/>
      <c r="AT18" s="234"/>
      <c r="AU18" s="1"/>
      <c r="AV18" s="1"/>
      <c r="AW18" s="1"/>
      <c r="AX18" s="1"/>
      <c r="AY18" s="1"/>
      <c r="BI18" s="1"/>
      <c r="BJ18" s="1"/>
      <c r="BK18" s="1"/>
      <c r="BL18" s="1"/>
      <c r="BM18" s="1"/>
    </row>
    <row r="19" spans="1:65" x14ac:dyDescent="0.25">
      <c r="A19" s="18">
        <v>44317</v>
      </c>
      <c r="B19" s="19" t="s">
        <v>54</v>
      </c>
      <c r="C19" s="72"/>
      <c r="D19" s="20">
        <v>0</v>
      </c>
      <c r="E19" s="39">
        <v>10</v>
      </c>
      <c r="F19" s="39">
        <v>15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39">
        <v>13</v>
      </c>
      <c r="M19" s="20">
        <v>0</v>
      </c>
      <c r="N19" s="106"/>
      <c r="O19" s="39">
        <v>10</v>
      </c>
      <c r="P19" s="20">
        <v>0</v>
      </c>
      <c r="Q19" s="20">
        <v>0</v>
      </c>
      <c r="R19" s="39">
        <v>43</v>
      </c>
      <c r="S19" s="20">
        <v>0</v>
      </c>
      <c r="T19" s="20">
        <v>0</v>
      </c>
      <c r="U19" s="20">
        <v>0</v>
      </c>
      <c r="V19" s="20">
        <v>0</v>
      </c>
      <c r="W19" s="39">
        <v>26</v>
      </c>
      <c r="X19" s="39">
        <v>135</v>
      </c>
      <c r="Y19" s="20">
        <v>0</v>
      </c>
      <c r="Z19" s="72"/>
      <c r="AA19" s="39">
        <v>53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72"/>
      <c r="AH19" s="20">
        <v>0</v>
      </c>
      <c r="AI19" s="72"/>
      <c r="AJ19" s="47" t="s">
        <v>54</v>
      </c>
      <c r="AK19" s="108">
        <v>44317</v>
      </c>
      <c r="AL19" s="37">
        <f t="shared" si="4"/>
        <v>38</v>
      </c>
      <c r="AM19" s="37">
        <f t="shared" si="5"/>
        <v>224</v>
      </c>
      <c r="AN19" s="37">
        <f>P19+R19</f>
        <v>43</v>
      </c>
      <c r="AO19" s="125">
        <f t="shared" si="6"/>
        <v>0</v>
      </c>
      <c r="AP19" s="216"/>
      <c r="AQ19" s="203"/>
      <c r="AR19" s="203"/>
      <c r="AS19" s="203"/>
      <c r="AT19" s="234"/>
      <c r="AU19" s="1"/>
      <c r="AV19" s="1"/>
      <c r="AW19" s="1"/>
      <c r="AX19" s="1"/>
      <c r="AY19" s="1"/>
      <c r="BI19" s="1"/>
      <c r="BJ19" s="1"/>
      <c r="BK19" s="1"/>
      <c r="BL19" s="1"/>
      <c r="BM19" s="1"/>
    </row>
    <row r="20" spans="1:65" x14ac:dyDescent="0.25">
      <c r="A20" s="18">
        <v>44378</v>
      </c>
      <c r="B20" s="19" t="s">
        <v>54</v>
      </c>
      <c r="C20" s="72"/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106"/>
      <c r="O20" s="20">
        <v>0</v>
      </c>
      <c r="P20" s="20">
        <v>0</v>
      </c>
      <c r="Q20" s="20">
        <v>0</v>
      </c>
      <c r="R20" s="39">
        <v>24.6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72"/>
      <c r="Z20" s="72"/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72"/>
      <c r="AH20" s="20">
        <v>0</v>
      </c>
      <c r="AI20" s="72"/>
      <c r="AJ20" s="47" t="s">
        <v>54</v>
      </c>
      <c r="AK20" s="108">
        <v>44378</v>
      </c>
      <c r="AL20" s="37">
        <f t="shared" si="4"/>
        <v>0</v>
      </c>
      <c r="AM20" s="37">
        <f t="shared" si="5"/>
        <v>0</v>
      </c>
      <c r="AN20" s="37">
        <f>N20+P20+R20</f>
        <v>24.6</v>
      </c>
      <c r="AO20" s="125">
        <f t="shared" si="6"/>
        <v>0</v>
      </c>
      <c r="AP20" s="216"/>
      <c r="AQ20" s="203"/>
      <c r="AR20" s="203"/>
      <c r="AS20" s="203"/>
      <c r="AT20" s="234"/>
      <c r="AU20" s="1"/>
      <c r="AV20" s="1"/>
      <c r="AW20" s="1"/>
      <c r="AX20" s="1"/>
      <c r="AY20" s="1"/>
      <c r="BI20" s="1"/>
      <c r="BJ20" s="1"/>
      <c r="BK20" s="1"/>
      <c r="BL20" s="1"/>
      <c r="BM20" s="1"/>
    </row>
    <row r="21" spans="1:65" ht="15.75" thickBot="1" x14ac:dyDescent="0.3">
      <c r="A21" s="18">
        <v>44470</v>
      </c>
      <c r="B21" s="19" t="s">
        <v>54</v>
      </c>
      <c r="C21" s="72"/>
      <c r="D21" s="39">
        <v>16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106"/>
      <c r="O21" s="20">
        <v>0</v>
      </c>
      <c r="P21" s="20">
        <v>0</v>
      </c>
      <c r="Q21" s="20">
        <v>0</v>
      </c>
      <c r="R21" s="20">
        <v>0</v>
      </c>
      <c r="S21" s="39">
        <v>14.9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72"/>
      <c r="Z21" s="72"/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72"/>
      <c r="AH21" s="20">
        <v>0</v>
      </c>
      <c r="AI21" s="72"/>
      <c r="AJ21" s="105" t="s">
        <v>54</v>
      </c>
      <c r="AK21" s="109">
        <v>44470</v>
      </c>
      <c r="AL21" s="56">
        <f t="shared" si="4"/>
        <v>30.9</v>
      </c>
      <c r="AM21" s="56">
        <f t="shared" si="5"/>
        <v>0</v>
      </c>
      <c r="AN21" s="56">
        <f>N21+P21+R21</f>
        <v>0</v>
      </c>
      <c r="AO21" s="139">
        <f t="shared" si="6"/>
        <v>0</v>
      </c>
      <c r="AP21" s="217"/>
      <c r="AQ21" s="213"/>
      <c r="AR21" s="213"/>
      <c r="AS21" s="213"/>
      <c r="AT21" s="235"/>
      <c r="AU21" s="1"/>
      <c r="AV21" s="1"/>
      <c r="AW21" s="1"/>
      <c r="AX21" s="1"/>
      <c r="AY21" s="1"/>
      <c r="BI21" s="1"/>
      <c r="BJ21" s="1"/>
      <c r="BK21" s="1"/>
      <c r="BL21" s="1"/>
      <c r="BM21" s="1"/>
    </row>
    <row r="22" spans="1:65" x14ac:dyDescent="0.25">
      <c r="A22" s="18">
        <v>44562</v>
      </c>
      <c r="B22" s="19" t="s">
        <v>54</v>
      </c>
      <c r="C22" s="72"/>
      <c r="D22" s="39">
        <v>14.8</v>
      </c>
      <c r="E22" s="39">
        <v>18.2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106"/>
      <c r="O22" s="20">
        <v>0</v>
      </c>
      <c r="P22" s="20">
        <v>0</v>
      </c>
      <c r="Q22" s="20">
        <v>0</v>
      </c>
      <c r="R22" s="39">
        <v>66.599999999999994</v>
      </c>
      <c r="S22" s="39">
        <v>27.9</v>
      </c>
      <c r="T22" s="39">
        <v>15.5</v>
      </c>
      <c r="U22" s="20">
        <v>0</v>
      </c>
      <c r="V22" s="20">
        <v>0</v>
      </c>
      <c r="W22" s="20">
        <v>0</v>
      </c>
      <c r="X22" s="20">
        <v>0</v>
      </c>
      <c r="Y22" s="72"/>
      <c r="Z22" s="72"/>
      <c r="AA22" s="20">
        <v>0</v>
      </c>
      <c r="AB22" s="20">
        <v>0</v>
      </c>
      <c r="AC22" s="20">
        <v>0</v>
      </c>
      <c r="AD22" s="20">
        <v>0</v>
      </c>
      <c r="AE22" s="39">
        <v>5.5</v>
      </c>
      <c r="AF22" s="20">
        <v>0</v>
      </c>
      <c r="AG22" s="72"/>
      <c r="AH22" s="20">
        <v>0</v>
      </c>
      <c r="AI22" s="72"/>
      <c r="AJ22" s="22" t="s">
        <v>54</v>
      </c>
      <c r="AK22" s="95">
        <v>44562</v>
      </c>
      <c r="AL22" s="24">
        <f t="shared" si="4"/>
        <v>76.400000000000006</v>
      </c>
      <c r="AM22" s="24">
        <f t="shared" si="5"/>
        <v>0</v>
      </c>
      <c r="AN22" s="24">
        <f>N22+P22+R22</f>
        <v>66.599999999999994</v>
      </c>
      <c r="AO22" s="140">
        <f t="shared" si="6"/>
        <v>5.5</v>
      </c>
      <c r="AP22" s="219">
        <v>2022</v>
      </c>
      <c r="AQ22" s="214">
        <f>SUM(AL22:AL26)</f>
        <v>76.400000000000006</v>
      </c>
      <c r="AR22" s="214">
        <f>SUM(AM22:AM26)</f>
        <v>0</v>
      </c>
      <c r="AS22" s="214">
        <f>SUM(AN22:AN26)</f>
        <v>66.599999999999994</v>
      </c>
      <c r="AT22" s="237">
        <f>SUM(AO22:AO26)</f>
        <v>5.5</v>
      </c>
      <c r="AU22" s="1"/>
      <c r="AV22" s="1"/>
      <c r="AW22" s="1"/>
      <c r="AX22" s="1"/>
      <c r="AY22" s="1"/>
      <c r="BI22" s="1"/>
      <c r="BJ22" s="1"/>
      <c r="BK22" s="1"/>
      <c r="BL22" s="1"/>
      <c r="BM22" s="1"/>
    </row>
    <row r="23" spans="1:6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47"/>
      <c r="AK23" s="47"/>
      <c r="AL23" s="68"/>
      <c r="AM23" s="68"/>
      <c r="AN23" s="68"/>
      <c r="AO23" s="65"/>
      <c r="AP23" s="209"/>
      <c r="AQ23" s="203"/>
      <c r="AR23" s="203"/>
      <c r="AS23" s="203"/>
      <c r="AT23" s="234"/>
      <c r="AU23" s="1"/>
      <c r="AV23" s="1"/>
      <c r="AW23" s="1"/>
      <c r="AX23" s="1"/>
      <c r="AY23" s="1"/>
      <c r="BI23" s="1"/>
      <c r="BJ23" s="1"/>
      <c r="BK23" s="1"/>
      <c r="BL23" s="1"/>
      <c r="BM23" s="1"/>
    </row>
    <row r="24" spans="1:6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47"/>
      <c r="AK24" s="47"/>
      <c r="AL24" s="68"/>
      <c r="AM24" s="68"/>
      <c r="AN24" s="68"/>
      <c r="AO24" s="65"/>
      <c r="AP24" s="209"/>
      <c r="AQ24" s="203"/>
      <c r="AR24" s="203"/>
      <c r="AS24" s="203"/>
      <c r="AT24" s="234"/>
      <c r="AU24" s="1"/>
      <c r="AV24" s="1"/>
      <c r="AW24" s="1"/>
      <c r="AX24" s="1"/>
      <c r="AY24" s="1"/>
      <c r="BI24" s="1"/>
      <c r="BJ24" s="1"/>
      <c r="BK24" s="1"/>
      <c r="BL24" s="1"/>
      <c r="BM24" s="1"/>
    </row>
    <row r="25" spans="1:65" x14ac:dyDescent="0.25">
      <c r="A25" s="91"/>
      <c r="B25" s="218" t="s">
        <v>49</v>
      </c>
      <c r="C25" s="218"/>
      <c r="D25" s="21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47"/>
      <c r="AK25" s="47"/>
      <c r="AL25" s="68"/>
      <c r="AM25" s="68"/>
      <c r="AN25" s="68"/>
      <c r="AO25" s="65"/>
      <c r="AP25" s="209"/>
      <c r="AQ25" s="203"/>
      <c r="AR25" s="203"/>
      <c r="AS25" s="203"/>
      <c r="AT25" s="234"/>
      <c r="AU25" s="1"/>
      <c r="AV25" s="1"/>
      <c r="AW25" s="1"/>
      <c r="AX25" s="1"/>
      <c r="AY25" s="1"/>
      <c r="BI25" s="1"/>
      <c r="BJ25" s="1"/>
      <c r="BK25" s="1"/>
      <c r="BL25" s="1"/>
      <c r="BM25" s="1"/>
    </row>
    <row r="26" spans="1:65" ht="15.75" thickBot="1" x14ac:dyDescent="0.3">
      <c r="A26" s="141"/>
      <c r="B26" s="218" t="s">
        <v>50</v>
      </c>
      <c r="C26" s="218"/>
      <c r="D26" s="21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49"/>
      <c r="AK26" s="49"/>
      <c r="AL26" s="84"/>
      <c r="AM26" s="84"/>
      <c r="AN26" s="84"/>
      <c r="AO26" s="75"/>
      <c r="AP26" s="220"/>
      <c r="AQ26" s="213"/>
      <c r="AR26" s="213"/>
      <c r="AS26" s="213"/>
      <c r="AT26" s="235"/>
      <c r="AU26" s="1"/>
      <c r="AV26" s="1"/>
      <c r="AW26" s="1"/>
      <c r="AX26" s="1"/>
      <c r="AY26" s="1"/>
      <c r="BI26" s="1"/>
      <c r="BJ26" s="1"/>
      <c r="BK26" s="1"/>
      <c r="BL26" s="1"/>
      <c r="BM26" s="1"/>
    </row>
    <row r="27" spans="1:65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80" t="s">
        <v>54</v>
      </c>
      <c r="AK27" s="116" t="s">
        <v>48</v>
      </c>
      <c r="AL27" s="117">
        <f>SUM(AL5:AL26)</f>
        <v>876.79780521262001</v>
      </c>
      <c r="AM27" s="117">
        <f>SUM(AM5:AM26)</f>
        <v>1746.6097393689988</v>
      </c>
      <c r="AN27" s="117">
        <f>SUM(AN5:AN26)</f>
        <v>1122.9474622770917</v>
      </c>
      <c r="AO27" s="117">
        <f>SUM(AO5:AO26)</f>
        <v>32.2326474622771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BI27" s="1"/>
      <c r="BJ27" s="1"/>
      <c r="BK27" s="1"/>
      <c r="BL27" s="1"/>
      <c r="BM27" s="1"/>
    </row>
    <row r="28" spans="1:6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BI28" s="1"/>
      <c r="BJ28" s="1"/>
      <c r="BK28" s="1"/>
      <c r="BL28" s="1"/>
      <c r="BM28" s="1"/>
    </row>
    <row r="29" spans="1:65" ht="15.75" thickBo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BI29" s="1"/>
      <c r="BJ29" s="1"/>
      <c r="BK29" s="1"/>
      <c r="BL29" s="1"/>
      <c r="BM29" s="1"/>
    </row>
    <row r="30" spans="1:65" ht="15.75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210" t="s">
        <v>1</v>
      </c>
      <c r="AW30" s="211"/>
      <c r="AX30" s="211"/>
      <c r="AY30" s="211"/>
      <c r="AZ30" s="211"/>
      <c r="BA30" s="211"/>
      <c r="BB30" s="211"/>
      <c r="BC30" s="211"/>
      <c r="BD30" s="212"/>
      <c r="BI30" s="1"/>
      <c r="BJ30" s="1"/>
      <c r="BK30" s="1"/>
      <c r="BL30" s="1"/>
      <c r="BM30" s="1"/>
    </row>
    <row r="31" spans="1:6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210" t="s">
        <v>46</v>
      </c>
      <c r="AW31" s="211"/>
      <c r="AX31" s="211"/>
      <c r="AY31" s="211"/>
      <c r="AZ31" s="212"/>
      <c r="BA31" s="211" t="s">
        <v>47</v>
      </c>
      <c r="BB31" s="211"/>
      <c r="BC31" s="211"/>
      <c r="BD31" s="212"/>
      <c r="BI31" s="1"/>
      <c r="BJ31" s="1"/>
      <c r="BK31" s="1"/>
      <c r="BL31" s="1"/>
      <c r="BM31" s="1"/>
    </row>
    <row r="32" spans="1:65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26" t="s">
        <v>43</v>
      </c>
      <c r="AW32" s="1" t="s">
        <v>4</v>
      </c>
      <c r="AX32" s="1" t="s">
        <v>44</v>
      </c>
      <c r="AY32" s="1" t="s">
        <v>45</v>
      </c>
      <c r="AZ32" s="57" t="s">
        <v>7</v>
      </c>
      <c r="BA32" s="1" t="s">
        <v>4</v>
      </c>
      <c r="BB32" s="1" t="s">
        <v>44</v>
      </c>
      <c r="BC32" s="1" t="s">
        <v>45</v>
      </c>
      <c r="BD32" s="57" t="s">
        <v>7</v>
      </c>
      <c r="BI32" s="1"/>
      <c r="BJ32" s="1"/>
      <c r="BK32" s="1"/>
      <c r="BL32" s="1"/>
      <c r="BM32" s="1"/>
    </row>
    <row r="33" spans="1:6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59">
        <v>2008</v>
      </c>
      <c r="AW33" s="60">
        <v>70.38</v>
      </c>
      <c r="AX33" s="60">
        <v>4.3999999999999995</v>
      </c>
      <c r="AY33" s="60">
        <v>0</v>
      </c>
      <c r="AZ33" s="61">
        <v>0</v>
      </c>
      <c r="BA33" s="62">
        <v>67.099999999999994</v>
      </c>
      <c r="BB33" s="60">
        <v>0</v>
      </c>
      <c r="BC33" s="60">
        <v>0</v>
      </c>
      <c r="BD33" s="61">
        <v>0</v>
      </c>
      <c r="BI33" s="1"/>
      <c r="BJ33" s="1"/>
      <c r="BK33" s="1"/>
      <c r="BL33" s="1"/>
      <c r="BM33" s="1"/>
    </row>
    <row r="34" spans="1:6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68">
        <v>2009</v>
      </c>
      <c r="AW34" s="69">
        <v>486.11999999999995</v>
      </c>
      <c r="AX34" s="69">
        <v>50.269999999999996</v>
      </c>
      <c r="AY34" s="69">
        <v>380.38999999999993</v>
      </c>
      <c r="AZ34" s="70">
        <v>0</v>
      </c>
      <c r="BA34" s="71">
        <v>383.81000000000006</v>
      </c>
      <c r="BB34" s="69">
        <v>0</v>
      </c>
      <c r="BC34" s="69">
        <v>599.06999999999994</v>
      </c>
      <c r="BD34" s="70">
        <v>0</v>
      </c>
      <c r="BI34" s="1"/>
      <c r="BJ34" s="1"/>
      <c r="BK34" s="1"/>
      <c r="BL34" s="1"/>
      <c r="BM34" s="1"/>
    </row>
    <row r="35" spans="1:6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68">
        <v>2010</v>
      </c>
      <c r="AW35" s="69">
        <v>1268.0900000000001</v>
      </c>
      <c r="AX35" s="69">
        <v>3017.49</v>
      </c>
      <c r="AY35" s="69">
        <v>0</v>
      </c>
      <c r="AZ35" s="70">
        <v>1086.9000000000001</v>
      </c>
      <c r="BA35" s="71">
        <v>350.08000000000004</v>
      </c>
      <c r="BB35" s="69">
        <v>934.84</v>
      </c>
      <c r="BC35" s="69">
        <v>0</v>
      </c>
      <c r="BD35" s="70">
        <v>0</v>
      </c>
      <c r="BI35" s="1"/>
      <c r="BJ35" s="1"/>
      <c r="BK35" s="1"/>
      <c r="BL35" s="1"/>
      <c r="BM35" s="1"/>
    </row>
    <row r="36" spans="1:6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68">
        <v>2011</v>
      </c>
      <c r="AW36" s="69">
        <v>729.1099999999999</v>
      </c>
      <c r="AX36" s="69">
        <v>33.35</v>
      </c>
      <c r="AY36" s="69">
        <v>0</v>
      </c>
      <c r="AZ36" s="70">
        <v>0</v>
      </c>
      <c r="BA36" s="71">
        <v>219.48</v>
      </c>
      <c r="BB36" s="69">
        <v>92.61</v>
      </c>
      <c r="BC36" s="69">
        <v>0</v>
      </c>
      <c r="BD36" s="70">
        <v>0</v>
      </c>
      <c r="BI36" s="1"/>
      <c r="BJ36" s="1"/>
      <c r="BK36" s="1"/>
      <c r="BL36" s="1"/>
      <c r="BM36" s="1"/>
    </row>
    <row r="37" spans="1:6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68">
        <v>2013</v>
      </c>
      <c r="AW37" s="69">
        <v>8336.1715604693927</v>
      </c>
      <c r="AX37" s="69">
        <v>845.39032883853872</v>
      </c>
      <c r="AY37" s="69">
        <v>799.4115842685336</v>
      </c>
      <c r="AZ37" s="70">
        <v>0</v>
      </c>
      <c r="BA37" s="71">
        <v>6094.8484947414508</v>
      </c>
      <c r="BB37" s="69">
        <v>385.00098968015118</v>
      </c>
      <c r="BC37" s="69">
        <v>626.54909348177421</v>
      </c>
      <c r="BD37" s="70">
        <v>0</v>
      </c>
      <c r="BI37" s="1"/>
      <c r="BJ37" s="1"/>
      <c r="BK37" s="1"/>
      <c r="BL37" s="1"/>
      <c r="BM37" s="1"/>
    </row>
    <row r="38" spans="1:6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68">
        <v>2014</v>
      </c>
      <c r="AW38" s="69">
        <v>95.272616085848796</v>
      </c>
      <c r="AX38" s="69">
        <v>84.993782520345604</v>
      </c>
      <c r="AY38" s="69">
        <v>266.60792775008554</v>
      </c>
      <c r="AZ38" s="70">
        <v>23.700487206596975</v>
      </c>
      <c r="BA38" s="71">
        <v>28.751700896326867</v>
      </c>
      <c r="BB38" s="69">
        <v>261.68044203612112</v>
      </c>
      <c r="BC38" s="69">
        <v>238.04389212900199</v>
      </c>
      <c r="BD38" s="70">
        <v>21.543350060260675</v>
      </c>
      <c r="BI38" s="1"/>
      <c r="BJ38" s="1"/>
      <c r="BK38" s="1"/>
      <c r="BL38" s="1"/>
      <c r="BM38" s="1"/>
    </row>
    <row r="39" spans="1:6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68">
        <v>2015</v>
      </c>
      <c r="AW39" s="69">
        <v>1356.5625730745949</v>
      </c>
      <c r="AX39" s="69">
        <v>121.46500000000002</v>
      </c>
      <c r="AY39" s="69">
        <v>435.53273942064402</v>
      </c>
      <c r="AZ39" s="70">
        <v>397.82800000000003</v>
      </c>
      <c r="BA39" s="71">
        <v>1502.2759693430653</v>
      </c>
      <c r="BB39" s="69">
        <v>159.79829838029127</v>
      </c>
      <c r="BC39" s="69">
        <v>238.49735863247867</v>
      </c>
      <c r="BD39" s="70">
        <v>178.58770000000001</v>
      </c>
      <c r="BI39" s="1"/>
      <c r="BJ39" s="1"/>
      <c r="BK39" s="1"/>
      <c r="BL39" s="1"/>
      <c r="BM39" s="1"/>
    </row>
    <row r="40" spans="1:6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68">
        <v>2016</v>
      </c>
      <c r="AW40" s="69">
        <v>533.58530601782934</v>
      </c>
      <c r="AX40" s="69">
        <v>3345.6685082199156</v>
      </c>
      <c r="AY40" s="69">
        <v>663.18194292950966</v>
      </c>
      <c r="AZ40" s="70">
        <v>51.669237877639802</v>
      </c>
      <c r="BA40" s="71">
        <v>571.54499516823716</v>
      </c>
      <c r="BB40" s="69">
        <v>1907.3320161151673</v>
      </c>
      <c r="BC40" s="69">
        <v>348.48195453107257</v>
      </c>
      <c r="BD40" s="70">
        <v>39.741552277682402</v>
      </c>
      <c r="BI40" s="1"/>
      <c r="BJ40" s="1"/>
      <c r="BK40" s="1"/>
      <c r="BL40" s="1"/>
      <c r="BM40" s="1"/>
    </row>
    <row r="41" spans="1:6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68">
        <v>2017</v>
      </c>
      <c r="AW41" s="69">
        <v>547.20000000000005</v>
      </c>
      <c r="AX41" s="69">
        <v>2662.4</v>
      </c>
      <c r="AY41" s="69">
        <v>2313.2000000000003</v>
      </c>
      <c r="AZ41" s="70">
        <v>39.1</v>
      </c>
      <c r="BA41" s="71">
        <v>426.49999999999994</v>
      </c>
      <c r="BB41" s="69">
        <v>1103.4000000000001</v>
      </c>
      <c r="BC41" s="69">
        <v>1570.3999999999999</v>
      </c>
      <c r="BD41" s="70">
        <v>8.8999999999999986</v>
      </c>
      <c r="BI41" s="1"/>
      <c r="BJ41" s="1"/>
      <c r="BK41" s="1"/>
      <c r="BL41" s="1"/>
      <c r="BM41" s="1"/>
    </row>
    <row r="42" spans="1:6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68">
        <v>2018</v>
      </c>
      <c r="AW42" s="69">
        <v>2838.4</v>
      </c>
      <c r="AX42" s="69">
        <v>173.4</v>
      </c>
      <c r="AY42" s="69">
        <v>1689</v>
      </c>
      <c r="AZ42" s="70">
        <v>0</v>
      </c>
      <c r="BA42" s="71">
        <v>1732.8000000000002</v>
      </c>
      <c r="BB42" s="69">
        <v>403.29999999999995</v>
      </c>
      <c r="BC42" s="69">
        <v>939.19999999999993</v>
      </c>
      <c r="BD42" s="70">
        <v>8</v>
      </c>
      <c r="BI42" s="1"/>
      <c r="BJ42" s="1"/>
      <c r="BK42" s="1"/>
      <c r="BL42" s="1"/>
      <c r="BM42" s="1"/>
    </row>
    <row r="43" spans="1:6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68">
        <v>2019</v>
      </c>
      <c r="AW43" s="69">
        <v>684.93337482682864</v>
      </c>
      <c r="AX43" s="69">
        <v>0</v>
      </c>
      <c r="AY43" s="69">
        <v>915.2127884153191</v>
      </c>
      <c r="AZ43" s="70">
        <v>0</v>
      </c>
      <c r="BA43" s="71">
        <v>481.55599041829851</v>
      </c>
      <c r="BB43" s="69">
        <v>149.66216216216225</v>
      </c>
      <c r="BC43" s="69">
        <v>762.9076002112879</v>
      </c>
      <c r="BD43" s="70">
        <v>0</v>
      </c>
      <c r="BI43" s="1"/>
      <c r="BJ43" s="1"/>
      <c r="BK43" s="1"/>
      <c r="BL43" s="1"/>
      <c r="BM43" s="1"/>
    </row>
    <row r="44" spans="1:6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68">
        <v>2021</v>
      </c>
      <c r="AW44" s="69">
        <v>947.3674610564168</v>
      </c>
      <c r="AX44" s="69">
        <v>1217.7544763306353</v>
      </c>
      <c r="AY44" s="69">
        <v>1026.9464144499425</v>
      </c>
      <c r="AZ44" s="70">
        <v>167.77041942604853</v>
      </c>
      <c r="BA44" s="71">
        <v>493.37355734322762</v>
      </c>
      <c r="BB44" s="69">
        <v>1538.048</v>
      </c>
      <c r="BC44" s="69">
        <v>800.87514227714905</v>
      </c>
      <c r="BD44" s="70">
        <v>11.998799999999999</v>
      </c>
      <c r="BI44" s="1"/>
      <c r="BJ44" s="1"/>
      <c r="BK44" s="1"/>
      <c r="BL44" s="1"/>
      <c r="BM44" s="1"/>
    </row>
    <row r="45" spans="1:65" ht="15.7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84">
        <v>2022</v>
      </c>
      <c r="AW45" s="85">
        <v>288.39999999999998</v>
      </c>
      <c r="AX45" s="85">
        <v>0</v>
      </c>
      <c r="AY45" s="85">
        <v>34.799999999999997</v>
      </c>
      <c r="AZ45" s="86">
        <v>41.6</v>
      </c>
      <c r="BA45" s="87">
        <v>113.3</v>
      </c>
      <c r="BB45" s="85">
        <v>0</v>
      </c>
      <c r="BC45" s="85">
        <v>23.2</v>
      </c>
      <c r="BD45" s="86">
        <v>12</v>
      </c>
      <c r="BI45" s="1"/>
      <c r="BJ45" s="1"/>
      <c r="BK45" s="1"/>
      <c r="BL45" s="1"/>
      <c r="BM45" s="1"/>
    </row>
    <row r="46" spans="1:65" x14ac:dyDescent="0.25">
      <c r="A46" s="142"/>
      <c r="B46" s="142"/>
      <c r="C46" s="142"/>
      <c r="D46" s="142"/>
      <c r="E46" s="142"/>
      <c r="F46" s="142"/>
      <c r="G46" s="142"/>
      <c r="H46" s="142"/>
      <c r="I46" s="142"/>
      <c r="J46" s="1"/>
      <c r="K46" s="1"/>
      <c r="L46" s="1"/>
      <c r="M46" s="1"/>
      <c r="N46" s="1"/>
      <c r="X46" s="1"/>
      <c r="Y46" s="1"/>
      <c r="Z46" s="1"/>
      <c r="AA46" s="1"/>
      <c r="AB46" s="1"/>
    </row>
    <row r="47" spans="1:65" x14ac:dyDescent="0.25">
      <c r="A47" s="142"/>
      <c r="B47" s="12"/>
      <c r="C47" s="12"/>
      <c r="D47" s="12"/>
      <c r="E47" s="12"/>
      <c r="F47" s="12"/>
      <c r="G47" s="12"/>
      <c r="H47" s="12"/>
      <c r="I47" s="12"/>
      <c r="J47" s="1"/>
      <c r="K47" s="1"/>
      <c r="L47" s="1"/>
      <c r="M47" s="1"/>
      <c r="N47" s="1"/>
      <c r="X47" s="1"/>
      <c r="Y47" s="1"/>
      <c r="Z47" s="1"/>
      <c r="AA47" s="1"/>
      <c r="AB47" s="1"/>
    </row>
    <row r="48" spans="1:6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X48" s="1"/>
      <c r="Y48" s="1"/>
      <c r="Z48" s="1"/>
      <c r="AA48" s="1"/>
      <c r="AB48" s="1"/>
    </row>
  </sheetData>
  <mergeCells count="40">
    <mergeCell ref="AV30:BD30"/>
    <mergeCell ref="AV31:AZ31"/>
    <mergeCell ref="BA31:BD31"/>
    <mergeCell ref="AP22:AP26"/>
    <mergeCell ref="AQ22:AQ26"/>
    <mergeCell ref="AR22:AR26"/>
    <mergeCell ref="AS22:AS26"/>
    <mergeCell ref="AT22:AT26"/>
    <mergeCell ref="B25:D25"/>
    <mergeCell ref="B26:D26"/>
    <mergeCell ref="AP14:AP16"/>
    <mergeCell ref="AQ14:AQ16"/>
    <mergeCell ref="AR14:AR16"/>
    <mergeCell ref="AS14:AS16"/>
    <mergeCell ref="AT14:AT16"/>
    <mergeCell ref="AP17:AP21"/>
    <mergeCell ref="AQ17:AQ21"/>
    <mergeCell ref="AR17:AR21"/>
    <mergeCell ref="AS17:AS21"/>
    <mergeCell ref="AT17:AT21"/>
    <mergeCell ref="AP8:AP10"/>
    <mergeCell ref="AQ8:AQ10"/>
    <mergeCell ref="AR8:AR10"/>
    <mergeCell ref="AS8:AS10"/>
    <mergeCell ref="AT8:AT10"/>
    <mergeCell ref="AP11:AP13"/>
    <mergeCell ref="AQ11:AQ13"/>
    <mergeCell ref="AR11:AR13"/>
    <mergeCell ref="AS11:AS13"/>
    <mergeCell ref="AT11:AT13"/>
    <mergeCell ref="AV2:AZ2"/>
    <mergeCell ref="AJ3:AJ4"/>
    <mergeCell ref="AK3:AK4"/>
    <mergeCell ref="AP3:AP4"/>
    <mergeCell ref="AV3:AZ3"/>
    <mergeCell ref="AP5:AP7"/>
    <mergeCell ref="AQ5:AQ7"/>
    <mergeCell ref="AR5:AR7"/>
    <mergeCell ref="AS5:AS7"/>
    <mergeCell ref="AT5:AT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5"/>
  <sheetViews>
    <sheetView workbookViewId="0">
      <selection activeCell="C18" sqref="C18"/>
    </sheetView>
  </sheetViews>
  <sheetFormatPr baseColWidth="10" defaultColWidth="11.42578125" defaultRowHeight="15" x14ac:dyDescent="0.25"/>
  <cols>
    <col min="41" max="41" width="13.28515625" customWidth="1"/>
  </cols>
  <sheetData>
    <row r="1" spans="1:52" ht="15.75" thickBot="1" x14ac:dyDescent="0.3">
      <c r="A1" s="18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39"/>
      <c r="O1" s="20"/>
      <c r="P1" s="39"/>
      <c r="Q1" s="20"/>
      <c r="R1" s="39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1"/>
      <c r="AI1" s="1"/>
      <c r="AJ1" s="93"/>
      <c r="AK1" s="93"/>
      <c r="AL1" s="94"/>
      <c r="AM1" s="94"/>
      <c r="AN1" s="94"/>
      <c r="AO1" s="94"/>
      <c r="AP1" s="90"/>
      <c r="AQ1" s="90"/>
      <c r="AR1" s="90"/>
      <c r="AS1" s="90"/>
      <c r="AT1" s="90"/>
      <c r="AU1" s="1"/>
      <c r="AV1" s="1"/>
      <c r="AW1" s="1"/>
      <c r="AX1" s="1"/>
      <c r="AY1" s="1"/>
    </row>
    <row r="2" spans="1:52" ht="15.75" thickBot="1" x14ac:dyDescent="0.3">
      <c r="A2" s="18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39"/>
      <c r="O2" s="20"/>
      <c r="P2" s="39"/>
      <c r="Q2" s="20"/>
      <c r="R2" s="39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"/>
      <c r="AI2" s="1"/>
      <c r="AJ2" s="142"/>
      <c r="AK2" s="142"/>
      <c r="AL2" s="143"/>
      <c r="AM2" s="143"/>
      <c r="AN2" s="143"/>
      <c r="AO2" s="143"/>
      <c r="AP2" s="1"/>
      <c r="AQ2" s="1"/>
      <c r="AR2" s="1"/>
      <c r="AS2" s="1"/>
      <c r="AT2" s="1"/>
      <c r="AU2" s="1"/>
      <c r="AV2" s="197" t="s">
        <v>1</v>
      </c>
      <c r="AW2" s="198"/>
      <c r="AX2" s="198"/>
      <c r="AY2" s="198"/>
      <c r="AZ2" s="199"/>
    </row>
    <row r="3" spans="1:52" x14ac:dyDescent="0.25">
      <c r="A3" s="18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39"/>
      <c r="O3" s="20"/>
      <c r="P3" s="39"/>
      <c r="Q3" s="20"/>
      <c r="R3" s="39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"/>
      <c r="AI3" s="1"/>
      <c r="AJ3" s="200" t="s">
        <v>2</v>
      </c>
      <c r="AK3" s="200" t="s">
        <v>3</v>
      </c>
      <c r="AL3" s="3" t="s">
        <v>4</v>
      </c>
      <c r="AM3" s="3" t="s">
        <v>5</v>
      </c>
      <c r="AN3" s="3" t="s">
        <v>6</v>
      </c>
      <c r="AO3" s="3" t="s">
        <v>7</v>
      </c>
      <c r="AP3" s="200" t="s">
        <v>3</v>
      </c>
      <c r="AQ3" s="4" t="s">
        <v>4</v>
      </c>
      <c r="AR3" s="4" t="s">
        <v>5</v>
      </c>
      <c r="AS3" s="4" t="s">
        <v>6</v>
      </c>
      <c r="AT3" s="4" t="s">
        <v>7</v>
      </c>
      <c r="AU3" s="1"/>
      <c r="AV3" s="197" t="s">
        <v>55</v>
      </c>
      <c r="AW3" s="198"/>
      <c r="AX3" s="198"/>
      <c r="AY3" s="198"/>
      <c r="AZ3" s="199"/>
    </row>
    <row r="4" spans="1:52" ht="15.75" thickBot="1" x14ac:dyDescent="0.3">
      <c r="A4" s="5" t="s">
        <v>3</v>
      </c>
      <c r="B4" s="5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5" t="s">
        <v>21</v>
      </c>
      <c r="P4" s="5" t="s">
        <v>22</v>
      </c>
      <c r="Q4" s="5" t="s">
        <v>23</v>
      </c>
      <c r="R4" s="5" t="s">
        <v>24</v>
      </c>
      <c r="S4" s="5" t="s">
        <v>25</v>
      </c>
      <c r="T4" s="5" t="s">
        <v>26</v>
      </c>
      <c r="U4" s="5" t="s">
        <v>27</v>
      </c>
      <c r="V4" s="5" t="s">
        <v>28</v>
      </c>
      <c r="W4" s="5" t="s">
        <v>29</v>
      </c>
      <c r="X4" s="5" t="s">
        <v>30</v>
      </c>
      <c r="Y4" s="5" t="s">
        <v>31</v>
      </c>
      <c r="Z4" s="5" t="s">
        <v>32</v>
      </c>
      <c r="AA4" s="5" t="s">
        <v>33</v>
      </c>
      <c r="AB4" s="5" t="s">
        <v>34</v>
      </c>
      <c r="AC4" s="5" t="s">
        <v>35</v>
      </c>
      <c r="AD4" s="5" t="s">
        <v>36</v>
      </c>
      <c r="AE4" s="5" t="s">
        <v>37</v>
      </c>
      <c r="AF4" s="5" t="s">
        <v>38</v>
      </c>
      <c r="AG4" s="5" t="s">
        <v>39</v>
      </c>
      <c r="AH4" s="5" t="s">
        <v>40</v>
      </c>
      <c r="AI4" s="6" t="s">
        <v>41</v>
      </c>
      <c r="AJ4" s="201"/>
      <c r="AK4" s="201"/>
      <c r="AL4" s="9" t="s">
        <v>42</v>
      </c>
      <c r="AM4" s="9" t="s">
        <v>42</v>
      </c>
      <c r="AN4" s="9" t="s">
        <v>42</v>
      </c>
      <c r="AO4" s="9" t="s">
        <v>42</v>
      </c>
      <c r="AP4" s="201"/>
      <c r="AQ4" s="10" t="s">
        <v>42</v>
      </c>
      <c r="AR4" s="10" t="s">
        <v>42</v>
      </c>
      <c r="AS4" s="10" t="s">
        <v>42</v>
      </c>
      <c r="AT4" s="10" t="s">
        <v>42</v>
      </c>
      <c r="AU4" s="1"/>
      <c r="AV4" s="11" t="s">
        <v>43</v>
      </c>
      <c r="AW4" s="12" t="s">
        <v>4</v>
      </c>
      <c r="AX4" s="12" t="s">
        <v>44</v>
      </c>
      <c r="AY4" s="12" t="s">
        <v>45</v>
      </c>
      <c r="AZ4" s="13" t="s">
        <v>7</v>
      </c>
    </row>
    <row r="5" spans="1:52" x14ac:dyDescent="0.25">
      <c r="A5" s="18">
        <v>39753</v>
      </c>
      <c r="B5" s="19" t="s">
        <v>55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123">
        <v>0</v>
      </c>
      <c r="AJ5" s="22" t="s">
        <v>55</v>
      </c>
      <c r="AK5" s="95">
        <v>39753</v>
      </c>
      <c r="AL5" s="24">
        <f>SUM(C5:J5)+L5+M5+S5+T5+AB5+AG5</f>
        <v>0</v>
      </c>
      <c r="AM5" s="24">
        <f>K5+O5+Q5+U5+V5+W5+X5+Y5+Z5+AA5+AC5+AD5</f>
        <v>0</v>
      </c>
      <c r="AN5" s="24">
        <f>N5+P5+R5</f>
        <v>0</v>
      </c>
      <c r="AO5" s="24">
        <f>AE5+AF5</f>
        <v>0</v>
      </c>
      <c r="AP5" s="207">
        <v>2008</v>
      </c>
      <c r="AQ5" s="206">
        <f>SUM(AL5:AL6)</f>
        <v>0</v>
      </c>
      <c r="AR5" s="206">
        <f>SUM(AM5:AM6)</f>
        <v>0</v>
      </c>
      <c r="AS5" s="206">
        <f>SUM(AN5:AN6)</f>
        <v>0</v>
      </c>
      <c r="AT5" s="206">
        <f>SUM(AO5:AO6)</f>
        <v>0</v>
      </c>
      <c r="AU5" s="1"/>
      <c r="AV5" s="26">
        <v>2008</v>
      </c>
      <c r="AW5" s="27">
        <f>VALUE(AQ5)</f>
        <v>0</v>
      </c>
      <c r="AX5" s="27">
        <f>VALUE(AR5)</f>
        <v>0</v>
      </c>
      <c r="AY5" s="27">
        <f>VALUE(AS5)</f>
        <v>0</v>
      </c>
      <c r="AZ5" s="28">
        <f>VALUE(AT5)</f>
        <v>0</v>
      </c>
    </row>
    <row r="6" spans="1:52" ht="15.75" thickBot="1" x14ac:dyDescent="0.3">
      <c r="A6" s="18">
        <v>39783</v>
      </c>
      <c r="B6" s="19" t="s">
        <v>55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123">
        <v>0</v>
      </c>
      <c r="AJ6" s="49" t="s">
        <v>55</v>
      </c>
      <c r="AK6" s="96">
        <v>39783</v>
      </c>
      <c r="AL6" s="33">
        <f t="shared" ref="AL6:AL25" si="0">SUM(C6:J6)+L6+M6+S6+T6+AB6+AG6</f>
        <v>0</v>
      </c>
      <c r="AM6" s="33">
        <f t="shared" ref="AM6:AM37" si="1">K6+O6+Q6+U6+V6+W6+X6+Y6+Z6+AA6+AC6+AD6</f>
        <v>0</v>
      </c>
      <c r="AN6" s="33">
        <f t="shared" ref="AN6:AN37" si="2">N6+P6+R6</f>
        <v>0</v>
      </c>
      <c r="AO6" s="33">
        <f t="shared" ref="AO6:AO37" si="3">AE6+AF6</f>
        <v>0</v>
      </c>
      <c r="AP6" s="202"/>
      <c r="AQ6" s="203"/>
      <c r="AR6" s="203"/>
      <c r="AS6" s="203"/>
      <c r="AT6" s="203"/>
      <c r="AU6" s="1"/>
      <c r="AV6" s="26">
        <v>2009</v>
      </c>
      <c r="AW6" s="27">
        <f>VALUE(AQ7)</f>
        <v>23.799999999999997</v>
      </c>
      <c r="AX6" s="27">
        <f>VALUE(AR7)</f>
        <v>0</v>
      </c>
      <c r="AY6" s="27">
        <f>VALUE(AS7)</f>
        <v>265.40999999999997</v>
      </c>
      <c r="AZ6" s="28">
        <f>VALUE(AT7)</f>
        <v>0</v>
      </c>
    </row>
    <row r="7" spans="1:52" x14ac:dyDescent="0.25">
      <c r="A7" s="18">
        <v>39814</v>
      </c>
      <c r="B7" s="19" t="s">
        <v>55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2" t="s">
        <v>55</v>
      </c>
      <c r="AK7" s="95">
        <v>39814</v>
      </c>
      <c r="AL7" s="24">
        <f t="shared" si="0"/>
        <v>0</v>
      </c>
      <c r="AM7" s="24">
        <f t="shared" si="1"/>
        <v>0</v>
      </c>
      <c r="AN7" s="24">
        <f t="shared" si="2"/>
        <v>0</v>
      </c>
      <c r="AO7" s="24">
        <f t="shared" si="3"/>
        <v>0</v>
      </c>
      <c r="AP7" s="202">
        <v>2009</v>
      </c>
      <c r="AQ7" s="203">
        <f>SUM(AL7:AL14)</f>
        <v>23.799999999999997</v>
      </c>
      <c r="AR7" s="203">
        <f>SUM(AM7:AM14)</f>
        <v>0</v>
      </c>
      <c r="AS7" s="204">
        <f>SUM(AN7:AN14)</f>
        <v>265.40999999999997</v>
      </c>
      <c r="AT7" s="204">
        <f>SUM(AO7:AO14)</f>
        <v>0</v>
      </c>
      <c r="AU7" s="1"/>
      <c r="AV7" s="26">
        <v>2010</v>
      </c>
      <c r="AW7" s="27">
        <f>VALUE(AQ15)</f>
        <v>479.59</v>
      </c>
      <c r="AX7" s="27">
        <f>VALUE(AR15)</f>
        <v>8.7100000000000009</v>
      </c>
      <c r="AY7" s="27">
        <f>VALUE(AS15)</f>
        <v>0</v>
      </c>
      <c r="AZ7" s="28">
        <f>VALUE(AT15)</f>
        <v>0</v>
      </c>
    </row>
    <row r="8" spans="1:52" x14ac:dyDescent="0.25">
      <c r="A8" s="18">
        <v>39845</v>
      </c>
      <c r="B8" s="19" t="s">
        <v>55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47" t="s">
        <v>55</v>
      </c>
      <c r="AK8" s="98">
        <v>39845</v>
      </c>
      <c r="AL8" s="37">
        <f t="shared" si="0"/>
        <v>0</v>
      </c>
      <c r="AM8" s="37">
        <f t="shared" si="1"/>
        <v>0</v>
      </c>
      <c r="AN8" s="37">
        <f t="shared" si="2"/>
        <v>0</v>
      </c>
      <c r="AO8" s="37">
        <f t="shared" si="3"/>
        <v>0</v>
      </c>
      <c r="AP8" s="202"/>
      <c r="AQ8" s="203"/>
      <c r="AR8" s="203"/>
      <c r="AS8" s="205"/>
      <c r="AT8" s="205"/>
      <c r="AU8" s="1"/>
      <c r="AV8" s="26">
        <v>2011</v>
      </c>
      <c r="AW8" s="27">
        <f>VALUE(AQ19)</f>
        <v>290.41000000000003</v>
      </c>
      <c r="AX8" s="27">
        <f>VALUE(AR19)</f>
        <v>0</v>
      </c>
      <c r="AY8" s="27">
        <f>VALUE(AS19)</f>
        <v>0</v>
      </c>
      <c r="AZ8" s="28">
        <f>VALUE(AT19)</f>
        <v>0</v>
      </c>
    </row>
    <row r="9" spans="1:52" x14ac:dyDescent="0.25">
      <c r="A9" s="18">
        <v>39873</v>
      </c>
      <c r="B9" s="19" t="s">
        <v>55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47" t="s">
        <v>55</v>
      </c>
      <c r="AK9" s="98">
        <v>39873</v>
      </c>
      <c r="AL9" s="37">
        <f t="shared" si="0"/>
        <v>0</v>
      </c>
      <c r="AM9" s="37">
        <f t="shared" si="1"/>
        <v>0</v>
      </c>
      <c r="AN9" s="37">
        <f t="shared" si="2"/>
        <v>0</v>
      </c>
      <c r="AO9" s="37">
        <f t="shared" si="3"/>
        <v>0</v>
      </c>
      <c r="AP9" s="202"/>
      <c r="AQ9" s="203"/>
      <c r="AR9" s="203"/>
      <c r="AS9" s="205"/>
      <c r="AT9" s="205"/>
      <c r="AU9" s="1"/>
      <c r="AV9" s="26">
        <v>2013</v>
      </c>
      <c r="AW9" s="27">
        <f>VALUE(AQ22)</f>
        <v>1133.4992848690617</v>
      </c>
      <c r="AX9" s="27">
        <f>VALUE(AR22)</f>
        <v>56.382624422571112</v>
      </c>
      <c r="AY9" s="27">
        <f>VALUE(AS22)</f>
        <v>286.51310151154871</v>
      </c>
      <c r="AZ9" s="28">
        <f>VALUE(AT22)</f>
        <v>0</v>
      </c>
    </row>
    <row r="10" spans="1:52" x14ac:dyDescent="0.25">
      <c r="A10" s="18">
        <v>39934</v>
      </c>
      <c r="B10" s="19" t="s">
        <v>55</v>
      </c>
      <c r="C10" s="20">
        <v>0</v>
      </c>
      <c r="D10" s="20">
        <v>0</v>
      </c>
      <c r="E10" s="5">
        <v>0.43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47" t="s">
        <v>55</v>
      </c>
      <c r="AK10" s="98">
        <v>39934</v>
      </c>
      <c r="AL10" s="37">
        <f>SUM(C10:J10)+L10+M10+S10+T10+AB10+AG10</f>
        <v>0.43</v>
      </c>
      <c r="AM10" s="37">
        <f t="shared" si="1"/>
        <v>0</v>
      </c>
      <c r="AN10" s="37">
        <f t="shared" si="2"/>
        <v>0</v>
      </c>
      <c r="AO10" s="37">
        <f t="shared" si="3"/>
        <v>0</v>
      </c>
      <c r="AP10" s="202"/>
      <c r="AQ10" s="203"/>
      <c r="AR10" s="203"/>
      <c r="AS10" s="205"/>
      <c r="AT10" s="205"/>
      <c r="AU10" s="1"/>
      <c r="AV10" s="26">
        <v>2014</v>
      </c>
      <c r="AW10" s="27">
        <f>VALUE(AQ24)</f>
        <v>3.6962365591397854</v>
      </c>
      <c r="AX10" s="27">
        <f>VALUE(AR24)</f>
        <v>0.33602150537634418</v>
      </c>
      <c r="AY10" s="27">
        <f>VALUE(AS24)</f>
        <v>30.298995739500921</v>
      </c>
      <c r="AZ10" s="28">
        <f>VALUE(AT24)</f>
        <v>2.0161290322580649</v>
      </c>
    </row>
    <row r="11" spans="1:52" x14ac:dyDescent="0.25">
      <c r="A11" s="18">
        <v>39995</v>
      </c>
      <c r="B11" s="19" t="s">
        <v>55</v>
      </c>
      <c r="C11" s="20">
        <v>0</v>
      </c>
      <c r="D11" s="20">
        <v>0</v>
      </c>
      <c r="E11" s="39">
        <v>1</v>
      </c>
      <c r="F11" s="20">
        <v>0</v>
      </c>
      <c r="G11" s="20">
        <v>0</v>
      </c>
      <c r="H11" s="5">
        <v>0.61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5">
        <v>79.72</v>
      </c>
      <c r="S11" s="5">
        <v>10.83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47" t="s">
        <v>55</v>
      </c>
      <c r="AK11" s="98">
        <v>39995</v>
      </c>
      <c r="AL11" s="37">
        <f t="shared" si="0"/>
        <v>12.44</v>
      </c>
      <c r="AM11" s="37">
        <f t="shared" si="1"/>
        <v>0</v>
      </c>
      <c r="AN11" s="37">
        <f t="shared" si="2"/>
        <v>79.72</v>
      </c>
      <c r="AO11" s="37">
        <f t="shared" si="3"/>
        <v>0</v>
      </c>
      <c r="AP11" s="202"/>
      <c r="AQ11" s="203"/>
      <c r="AR11" s="203"/>
      <c r="AS11" s="205"/>
      <c r="AT11" s="205"/>
      <c r="AU11" s="1"/>
      <c r="AV11" s="26">
        <v>2015</v>
      </c>
      <c r="AW11" s="27">
        <f>VALUE(AQ26)</f>
        <v>413.33412972582977</v>
      </c>
      <c r="AX11" s="27">
        <f>VALUE(AR26)</f>
        <v>7.5</v>
      </c>
      <c r="AY11" s="27">
        <f>VALUE(AS26)</f>
        <v>76.420264646464645</v>
      </c>
      <c r="AZ11" s="28">
        <f>VALUE(AT26)</f>
        <v>53.6</v>
      </c>
    </row>
    <row r="12" spans="1:52" x14ac:dyDescent="0.25">
      <c r="A12" s="18">
        <v>40026</v>
      </c>
      <c r="B12" s="19" t="s">
        <v>55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47" t="s">
        <v>55</v>
      </c>
      <c r="AK12" s="98">
        <v>40026</v>
      </c>
      <c r="AL12" s="37">
        <f t="shared" si="0"/>
        <v>0</v>
      </c>
      <c r="AM12" s="37">
        <f t="shared" si="1"/>
        <v>0</v>
      </c>
      <c r="AN12" s="37">
        <f t="shared" si="2"/>
        <v>0</v>
      </c>
      <c r="AO12" s="37">
        <f t="shared" si="3"/>
        <v>0</v>
      </c>
      <c r="AP12" s="202"/>
      <c r="AQ12" s="203"/>
      <c r="AR12" s="203"/>
      <c r="AS12" s="205"/>
      <c r="AT12" s="205"/>
      <c r="AU12" s="1"/>
      <c r="AV12" s="26">
        <v>2016</v>
      </c>
      <c r="AW12" s="27">
        <f>VALUE(AQ29)</f>
        <v>102.96126091422701</v>
      </c>
      <c r="AX12" s="27">
        <f>VALUE(AR29)</f>
        <v>392.86402157164866</v>
      </c>
      <c r="AY12" s="27">
        <f>VALUE(AS29)</f>
        <v>91.225731895223419</v>
      </c>
      <c r="AZ12" s="28">
        <f>VALUE(AT29)</f>
        <v>0</v>
      </c>
    </row>
    <row r="13" spans="1:52" x14ac:dyDescent="0.25">
      <c r="A13" s="18">
        <v>40087</v>
      </c>
      <c r="B13" s="19" t="s">
        <v>55</v>
      </c>
      <c r="C13" s="20">
        <v>0</v>
      </c>
      <c r="D13" s="20">
        <v>0</v>
      </c>
      <c r="E13" s="5">
        <v>1.91</v>
      </c>
      <c r="F13" s="20">
        <v>0</v>
      </c>
      <c r="G13" s="20">
        <v>0</v>
      </c>
      <c r="H13" s="5">
        <v>3.64</v>
      </c>
      <c r="I13" s="20">
        <v>0</v>
      </c>
      <c r="J13" s="20">
        <v>0</v>
      </c>
      <c r="K13" s="20">
        <v>0</v>
      </c>
      <c r="L13" s="5">
        <v>2.06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5">
        <v>185.69</v>
      </c>
      <c r="S13" s="20">
        <v>0</v>
      </c>
      <c r="T13" s="5">
        <v>1.85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47" t="s">
        <v>55</v>
      </c>
      <c r="AK13" s="98">
        <v>40087</v>
      </c>
      <c r="AL13" s="37">
        <f t="shared" si="0"/>
        <v>9.4599999999999991</v>
      </c>
      <c r="AM13" s="37">
        <f t="shared" si="1"/>
        <v>0</v>
      </c>
      <c r="AN13" s="37">
        <f t="shared" si="2"/>
        <v>185.69</v>
      </c>
      <c r="AO13" s="37">
        <f t="shared" si="3"/>
        <v>0</v>
      </c>
      <c r="AP13" s="202"/>
      <c r="AQ13" s="203"/>
      <c r="AR13" s="203"/>
      <c r="AS13" s="205"/>
      <c r="AT13" s="205"/>
      <c r="AU13" s="1"/>
      <c r="AV13" s="26">
        <v>2017</v>
      </c>
      <c r="AW13" s="27">
        <f>VALUE(AQ32)</f>
        <v>67.800000000000011</v>
      </c>
      <c r="AX13" s="27">
        <f>VALUE(AR32)</f>
        <v>272.7</v>
      </c>
      <c r="AY13" s="27">
        <f>VALUE(AS32)</f>
        <v>432.70000000000005</v>
      </c>
      <c r="AZ13" s="28">
        <f>VALUE(AT32)</f>
        <v>0</v>
      </c>
    </row>
    <row r="14" spans="1:52" ht="15.75" thickBot="1" x14ac:dyDescent="0.3">
      <c r="A14" s="18">
        <v>40148</v>
      </c>
      <c r="B14" s="19" t="s">
        <v>55</v>
      </c>
      <c r="C14" s="39">
        <v>1.47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49" t="s">
        <v>55</v>
      </c>
      <c r="AK14" s="96">
        <v>40148</v>
      </c>
      <c r="AL14" s="33">
        <f t="shared" si="0"/>
        <v>1.47</v>
      </c>
      <c r="AM14" s="33">
        <f t="shared" si="1"/>
        <v>0</v>
      </c>
      <c r="AN14" s="33">
        <f t="shared" si="2"/>
        <v>0</v>
      </c>
      <c r="AO14" s="33">
        <f t="shared" si="3"/>
        <v>0</v>
      </c>
      <c r="AP14" s="202"/>
      <c r="AQ14" s="203"/>
      <c r="AR14" s="203"/>
      <c r="AS14" s="206"/>
      <c r="AT14" s="206"/>
      <c r="AU14" s="1"/>
      <c r="AV14" s="26">
        <v>2018</v>
      </c>
      <c r="AW14" s="27">
        <f>VALUE(AQ35)</f>
        <v>1613</v>
      </c>
      <c r="AX14" s="27">
        <f>VALUE(AR35)</f>
        <v>8.1</v>
      </c>
      <c r="AY14" s="27">
        <f>VALUE(AS35)</f>
        <v>48.099999999999994</v>
      </c>
      <c r="AZ14" s="28">
        <f>VALUE(AT35)</f>
        <v>0</v>
      </c>
    </row>
    <row r="15" spans="1:52" x14ac:dyDescent="0.25">
      <c r="A15" s="18">
        <v>40210</v>
      </c>
      <c r="B15" s="19" t="s">
        <v>55</v>
      </c>
      <c r="C15" s="39">
        <v>151.6</v>
      </c>
      <c r="D15" s="39">
        <v>6.34</v>
      </c>
      <c r="E15" s="39">
        <v>3.93</v>
      </c>
      <c r="F15" s="20">
        <v>0</v>
      </c>
      <c r="G15" s="20">
        <v>0</v>
      </c>
      <c r="H15" s="39">
        <v>3.47</v>
      </c>
      <c r="I15" s="20">
        <v>0</v>
      </c>
      <c r="J15" s="20">
        <v>0</v>
      </c>
      <c r="K15" s="20">
        <v>0</v>
      </c>
      <c r="L15" s="20">
        <v>0</v>
      </c>
      <c r="M15" s="39">
        <v>3.94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2" t="s">
        <v>55</v>
      </c>
      <c r="AK15" s="95">
        <v>40210</v>
      </c>
      <c r="AL15" s="24">
        <f t="shared" si="0"/>
        <v>169.28</v>
      </c>
      <c r="AM15" s="24">
        <f t="shared" si="1"/>
        <v>0</v>
      </c>
      <c r="AN15" s="24">
        <f t="shared" si="2"/>
        <v>0</v>
      </c>
      <c r="AO15" s="24">
        <f t="shared" si="3"/>
        <v>0</v>
      </c>
      <c r="AP15" s="208">
        <v>2010</v>
      </c>
      <c r="AQ15" s="204">
        <f>SUM(AL15:AL18)</f>
        <v>479.59</v>
      </c>
      <c r="AR15" s="204">
        <f>SUM(AM15:AM18)</f>
        <v>8.7100000000000009</v>
      </c>
      <c r="AS15" s="204">
        <f>SUM(AN15:AN18)</f>
        <v>0</v>
      </c>
      <c r="AT15" s="204">
        <f>SUM(AO15:AO18)</f>
        <v>0</v>
      </c>
      <c r="AU15" s="1"/>
      <c r="AV15" s="26">
        <v>2019</v>
      </c>
      <c r="AW15" s="27">
        <f>VALUE(AQ38)</f>
        <v>104.39176665092111</v>
      </c>
      <c r="AX15" s="27">
        <f>VALUE(AR38)</f>
        <v>0</v>
      </c>
      <c r="AY15" s="27">
        <f>VALUE(AS38)</f>
        <v>184.03507321681624</v>
      </c>
      <c r="AZ15" s="28">
        <f>VALUE(AT38)</f>
        <v>0</v>
      </c>
    </row>
    <row r="16" spans="1:52" x14ac:dyDescent="0.25">
      <c r="A16" s="18">
        <v>40269</v>
      </c>
      <c r="B16" s="19" t="s">
        <v>55</v>
      </c>
      <c r="C16" s="39">
        <v>296.81</v>
      </c>
      <c r="D16" s="39">
        <v>3.84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47" t="s">
        <v>55</v>
      </c>
      <c r="AK16" s="98">
        <v>40269</v>
      </c>
      <c r="AL16" s="37">
        <f t="shared" si="0"/>
        <v>300.64999999999998</v>
      </c>
      <c r="AM16" s="37">
        <f t="shared" si="1"/>
        <v>0</v>
      </c>
      <c r="AN16" s="37">
        <f t="shared" si="2"/>
        <v>0</v>
      </c>
      <c r="AO16" s="37">
        <f t="shared" si="3"/>
        <v>0</v>
      </c>
      <c r="AP16" s="209"/>
      <c r="AQ16" s="205"/>
      <c r="AR16" s="205"/>
      <c r="AS16" s="205"/>
      <c r="AT16" s="205"/>
      <c r="AU16" s="1"/>
      <c r="AV16" s="26">
        <v>2021</v>
      </c>
      <c r="AW16" s="27">
        <f>VALUE(AQ41)</f>
        <v>131.17017543859649</v>
      </c>
      <c r="AX16" s="27">
        <f>VALUE(AR41)</f>
        <v>172</v>
      </c>
      <c r="AY16" s="27">
        <f>VALUE(AS41)</f>
        <v>115.2</v>
      </c>
      <c r="AZ16" s="28">
        <f>VALUE(AT41)</f>
        <v>0</v>
      </c>
    </row>
    <row r="17" spans="1:52" ht="15.75" thickBot="1" x14ac:dyDescent="0.3">
      <c r="A17" s="18">
        <v>40330</v>
      </c>
      <c r="B17" s="19" t="s">
        <v>55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47" t="s">
        <v>55</v>
      </c>
      <c r="AK17" s="98">
        <v>40330</v>
      </c>
      <c r="AL17" s="37">
        <f t="shared" si="0"/>
        <v>0</v>
      </c>
      <c r="AM17" s="37">
        <f t="shared" si="1"/>
        <v>0</v>
      </c>
      <c r="AN17" s="37">
        <f t="shared" si="2"/>
        <v>0</v>
      </c>
      <c r="AO17" s="37">
        <f t="shared" si="3"/>
        <v>0</v>
      </c>
      <c r="AP17" s="209"/>
      <c r="AQ17" s="205"/>
      <c r="AR17" s="205"/>
      <c r="AS17" s="205"/>
      <c r="AT17" s="205"/>
      <c r="AU17" s="1"/>
      <c r="AV17" s="41">
        <v>2022</v>
      </c>
      <c r="AW17" s="42">
        <f>VALUE(AQ46)</f>
        <v>35.799999999999997</v>
      </c>
      <c r="AX17" s="42">
        <f>VALUE(AR46)</f>
        <v>0</v>
      </c>
      <c r="AY17" s="42">
        <f>VALUE(AS46)</f>
        <v>0</v>
      </c>
      <c r="AZ17" s="43">
        <f>VALUE(AT46)</f>
        <v>7.4</v>
      </c>
    </row>
    <row r="18" spans="1:52" ht="15.75" thickBot="1" x14ac:dyDescent="0.3">
      <c r="A18" s="18">
        <v>40452</v>
      </c>
      <c r="B18" s="19" t="s">
        <v>55</v>
      </c>
      <c r="C18" s="39">
        <v>1.96</v>
      </c>
      <c r="D18" s="39">
        <v>1.6</v>
      </c>
      <c r="E18" s="39">
        <v>6.1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39">
        <v>8.7100000000000009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49" t="s">
        <v>55</v>
      </c>
      <c r="AK18" s="96">
        <v>40452</v>
      </c>
      <c r="AL18" s="33">
        <f t="shared" si="0"/>
        <v>9.66</v>
      </c>
      <c r="AM18" s="33">
        <f t="shared" si="1"/>
        <v>8.7100000000000009</v>
      </c>
      <c r="AN18" s="33">
        <f t="shared" si="2"/>
        <v>0</v>
      </c>
      <c r="AO18" s="33">
        <f t="shared" si="3"/>
        <v>0</v>
      </c>
      <c r="AP18" s="207"/>
      <c r="AQ18" s="206"/>
      <c r="AR18" s="206"/>
      <c r="AS18" s="206"/>
      <c r="AT18" s="206"/>
      <c r="AU18" s="1"/>
      <c r="AV18" s="1"/>
      <c r="AW18" s="1"/>
      <c r="AX18" s="1"/>
      <c r="AY18" s="1"/>
    </row>
    <row r="19" spans="1:52" x14ac:dyDescent="0.25">
      <c r="A19" s="18">
        <v>40544</v>
      </c>
      <c r="B19" s="19" t="s">
        <v>55</v>
      </c>
      <c r="C19" s="20">
        <v>0</v>
      </c>
      <c r="D19" s="39">
        <v>285.47000000000003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39">
        <v>2.61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2" t="s">
        <v>55</v>
      </c>
      <c r="AK19" s="95">
        <v>40544</v>
      </c>
      <c r="AL19" s="24">
        <f t="shared" si="0"/>
        <v>288.08000000000004</v>
      </c>
      <c r="AM19" s="24">
        <f t="shared" si="1"/>
        <v>0</v>
      </c>
      <c r="AN19" s="24">
        <f t="shared" si="2"/>
        <v>0</v>
      </c>
      <c r="AO19" s="24">
        <f t="shared" si="3"/>
        <v>0</v>
      </c>
      <c r="AP19" s="208">
        <v>2011</v>
      </c>
      <c r="AQ19" s="204">
        <f>SUM(AL19:AL21)</f>
        <v>290.41000000000003</v>
      </c>
      <c r="AR19" s="204">
        <f>SUM(AM19:AM21)</f>
        <v>0</v>
      </c>
      <c r="AS19" s="204">
        <f>SUM(AN19:AN21)</f>
        <v>0</v>
      </c>
      <c r="AT19" s="204">
        <f>SUM(AO19:AO21)</f>
        <v>0</v>
      </c>
      <c r="AU19" s="1"/>
      <c r="AV19" s="1"/>
      <c r="AW19" s="1"/>
      <c r="AX19" s="1"/>
      <c r="AY19" s="1"/>
    </row>
    <row r="20" spans="1:52" x14ac:dyDescent="0.25">
      <c r="A20" s="18">
        <v>40634</v>
      </c>
      <c r="B20" s="19" t="s">
        <v>55</v>
      </c>
      <c r="C20" s="20">
        <v>0</v>
      </c>
      <c r="D20" s="39">
        <v>0.45</v>
      </c>
      <c r="E20" s="39">
        <v>1.88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47" t="s">
        <v>55</v>
      </c>
      <c r="AK20" s="98">
        <v>40634</v>
      </c>
      <c r="AL20" s="37">
        <f t="shared" si="0"/>
        <v>2.33</v>
      </c>
      <c r="AM20" s="37">
        <f t="shared" si="1"/>
        <v>0</v>
      </c>
      <c r="AN20" s="37">
        <f t="shared" si="2"/>
        <v>0</v>
      </c>
      <c r="AO20" s="37">
        <f t="shared" si="3"/>
        <v>0</v>
      </c>
      <c r="AP20" s="209"/>
      <c r="AQ20" s="205"/>
      <c r="AR20" s="205"/>
      <c r="AS20" s="205"/>
      <c r="AT20" s="205"/>
      <c r="AU20" s="1"/>
      <c r="AV20" s="1"/>
      <c r="AW20" s="1"/>
      <c r="AX20" s="1"/>
      <c r="AY20" s="1"/>
    </row>
    <row r="21" spans="1:52" ht="15.75" thickBot="1" x14ac:dyDescent="0.3">
      <c r="A21" s="18">
        <v>40756</v>
      </c>
      <c r="B21" s="19" t="s">
        <v>55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49" t="s">
        <v>55</v>
      </c>
      <c r="AK21" s="96">
        <v>40756</v>
      </c>
      <c r="AL21" s="33">
        <f t="shared" si="0"/>
        <v>0</v>
      </c>
      <c r="AM21" s="33">
        <f t="shared" si="1"/>
        <v>0</v>
      </c>
      <c r="AN21" s="33">
        <f t="shared" si="2"/>
        <v>0</v>
      </c>
      <c r="AO21" s="33">
        <f t="shared" si="3"/>
        <v>0</v>
      </c>
      <c r="AP21" s="207"/>
      <c r="AQ21" s="206"/>
      <c r="AR21" s="206"/>
      <c r="AS21" s="206"/>
      <c r="AT21" s="206"/>
      <c r="AU21" s="1"/>
      <c r="AV21" s="1"/>
      <c r="AW21" s="1"/>
      <c r="AX21" s="1"/>
      <c r="AY21" s="1"/>
    </row>
    <row r="22" spans="1:52" x14ac:dyDescent="0.25">
      <c r="A22" s="18">
        <v>41334</v>
      </c>
      <c r="B22" s="19" t="s">
        <v>55</v>
      </c>
      <c r="C22" s="39">
        <v>459.11795875112097</v>
      </c>
      <c r="D22" s="39">
        <v>27.064481943425449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39">
        <v>261.84071085024863</v>
      </c>
      <c r="O22" s="39">
        <v>10.760577158229395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144">
        <v>2.2825466699274481</v>
      </c>
      <c r="V22" s="20">
        <v>0</v>
      </c>
      <c r="W22" s="20">
        <v>0</v>
      </c>
      <c r="X22" s="20">
        <v>0</v>
      </c>
      <c r="Y22" s="20">
        <v>0</v>
      </c>
      <c r="Z22" s="39">
        <v>5.2172495312627376</v>
      </c>
      <c r="AA22" s="39">
        <v>9.782342871117633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2" t="s">
        <v>55</v>
      </c>
      <c r="AK22" s="95">
        <v>41334</v>
      </c>
      <c r="AL22" s="24">
        <f t="shared" si="0"/>
        <v>486.18244069454641</v>
      </c>
      <c r="AM22" s="24">
        <f t="shared" si="1"/>
        <v>28.042716230537216</v>
      </c>
      <c r="AN22" s="24">
        <f t="shared" si="2"/>
        <v>261.84071085024863</v>
      </c>
      <c r="AO22" s="24">
        <f t="shared" si="3"/>
        <v>0</v>
      </c>
      <c r="AP22" s="208">
        <v>2013</v>
      </c>
      <c r="AQ22" s="204">
        <f>SUM(AL22:AL23)</f>
        <v>1133.4992848690617</v>
      </c>
      <c r="AR22" s="204">
        <f>SUM(AM22:AM23)</f>
        <v>56.382624422571112</v>
      </c>
      <c r="AS22" s="204">
        <f>SUM(AN22:AN23)</f>
        <v>286.51310151154871</v>
      </c>
      <c r="AT22" s="204">
        <f>SUM(AO22:AO23)</f>
        <v>0</v>
      </c>
      <c r="AU22" s="1"/>
      <c r="AV22" s="1"/>
      <c r="AW22" s="1"/>
      <c r="AX22" s="1"/>
      <c r="AY22" s="1"/>
    </row>
    <row r="23" spans="1:52" ht="15.75" thickBot="1" x14ac:dyDescent="0.3">
      <c r="A23" s="18">
        <v>41548</v>
      </c>
      <c r="B23" s="19" t="s">
        <v>55</v>
      </c>
      <c r="C23" s="39">
        <v>580.80141259438858</v>
      </c>
      <c r="D23" s="39">
        <v>60.680744599413735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39">
        <v>5.5012762961006958</v>
      </c>
      <c r="N23" s="39">
        <v>7.0016243768554318</v>
      </c>
      <c r="O23" s="39">
        <v>10.335731222977065</v>
      </c>
      <c r="P23" s="20">
        <v>0</v>
      </c>
      <c r="Q23" s="20">
        <v>0</v>
      </c>
      <c r="R23" s="39">
        <v>17.67076628444466</v>
      </c>
      <c r="S23" s="39">
        <v>0.33341068461216339</v>
      </c>
      <c r="T23" s="20">
        <v>0</v>
      </c>
      <c r="U23" s="39">
        <v>5.3345709537946142</v>
      </c>
      <c r="V23" s="20">
        <v>0</v>
      </c>
      <c r="W23" s="20">
        <v>0</v>
      </c>
      <c r="X23" s="20">
        <v>0</v>
      </c>
      <c r="Y23" s="20">
        <v>0</v>
      </c>
      <c r="Z23" s="39">
        <v>5.3345709537946142</v>
      </c>
      <c r="AA23" s="39">
        <v>7.3350350614675959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49" t="s">
        <v>55</v>
      </c>
      <c r="AK23" s="96">
        <v>41548</v>
      </c>
      <c r="AL23" s="33">
        <f t="shared" si="0"/>
        <v>647.31684417451527</v>
      </c>
      <c r="AM23" s="33">
        <f t="shared" si="1"/>
        <v>28.339908192033892</v>
      </c>
      <c r="AN23" s="33">
        <f t="shared" si="2"/>
        <v>24.672390661300092</v>
      </c>
      <c r="AO23" s="33">
        <f t="shared" si="3"/>
        <v>0</v>
      </c>
      <c r="AP23" s="207"/>
      <c r="AQ23" s="206"/>
      <c r="AR23" s="206"/>
      <c r="AS23" s="206"/>
      <c r="AT23" s="206"/>
      <c r="AU23" s="1"/>
      <c r="AV23" s="1"/>
      <c r="AW23" s="1"/>
      <c r="AX23" s="1"/>
      <c r="AY23" s="1"/>
    </row>
    <row r="24" spans="1:52" x14ac:dyDescent="0.25">
      <c r="A24" s="18">
        <v>41852</v>
      </c>
      <c r="B24" s="19" t="s">
        <v>55</v>
      </c>
      <c r="C24" s="20">
        <v>0</v>
      </c>
      <c r="D24" s="39">
        <v>3.6962365591397854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39">
        <v>12.600806451612904</v>
      </c>
      <c r="O24" s="20">
        <v>0</v>
      </c>
      <c r="P24" s="39">
        <v>3.5282258064516134</v>
      </c>
      <c r="Q24" s="20">
        <v>0</v>
      </c>
      <c r="R24" s="39">
        <v>3.3602150537634414</v>
      </c>
      <c r="S24" s="20">
        <v>0</v>
      </c>
      <c r="T24" s="20">
        <v>0</v>
      </c>
      <c r="U24" s="20">
        <v>0</v>
      </c>
      <c r="V24" s="20">
        <v>0</v>
      </c>
      <c r="W24" s="39">
        <v>0.33602150537634418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39">
        <v>0.33602150537634418</v>
      </c>
      <c r="AF24" s="39">
        <v>1.6801075268817209</v>
      </c>
      <c r="AG24" s="20">
        <v>0</v>
      </c>
      <c r="AH24" s="20">
        <v>0</v>
      </c>
      <c r="AI24" s="20">
        <v>0</v>
      </c>
      <c r="AJ24" s="22" t="s">
        <v>55</v>
      </c>
      <c r="AK24" s="95">
        <v>41852</v>
      </c>
      <c r="AL24" s="24">
        <f t="shared" si="0"/>
        <v>3.6962365591397854</v>
      </c>
      <c r="AM24" s="24">
        <f t="shared" si="1"/>
        <v>0.33602150537634418</v>
      </c>
      <c r="AN24" s="24">
        <f t="shared" si="2"/>
        <v>19.489247311827956</v>
      </c>
      <c r="AO24" s="24">
        <f t="shared" si="3"/>
        <v>2.0161290322580649</v>
      </c>
      <c r="AP24" s="208">
        <v>2014</v>
      </c>
      <c r="AQ24" s="204">
        <f>SUM(AL24:AL25)</f>
        <v>3.6962365591397854</v>
      </c>
      <c r="AR24" s="204">
        <f>SUM(AM24:AM25)</f>
        <v>0.33602150537634418</v>
      </c>
      <c r="AS24" s="204">
        <f>SUM(AN24:AN25)</f>
        <v>30.298995739500921</v>
      </c>
      <c r="AT24" s="204">
        <f>SUM(AO24:AO25)</f>
        <v>2.0161290322580649</v>
      </c>
      <c r="AU24" s="1"/>
      <c r="AV24" s="1"/>
      <c r="AW24" s="1"/>
      <c r="AX24" s="1"/>
      <c r="AY24" s="1"/>
    </row>
    <row r="25" spans="1:52" ht="15.75" thickBot="1" x14ac:dyDescent="0.3">
      <c r="A25" s="18">
        <v>41883</v>
      </c>
      <c r="B25" s="19" t="s">
        <v>55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9">
        <v>7.861635220125792</v>
      </c>
      <c r="O25" s="20">
        <v>0</v>
      </c>
      <c r="P25" s="20">
        <v>0</v>
      </c>
      <c r="Q25" s="20">
        <v>0</v>
      </c>
      <c r="R25" s="39">
        <v>2.9481132075471717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49" t="s">
        <v>55</v>
      </c>
      <c r="AK25" s="96">
        <v>41883</v>
      </c>
      <c r="AL25" s="33">
        <f t="shared" si="0"/>
        <v>0</v>
      </c>
      <c r="AM25" s="33">
        <f t="shared" si="1"/>
        <v>0</v>
      </c>
      <c r="AN25" s="33">
        <f t="shared" si="2"/>
        <v>10.809748427672965</v>
      </c>
      <c r="AO25" s="33">
        <f t="shared" si="3"/>
        <v>0</v>
      </c>
      <c r="AP25" s="207"/>
      <c r="AQ25" s="206"/>
      <c r="AR25" s="206"/>
      <c r="AS25" s="206"/>
      <c r="AT25" s="206"/>
      <c r="AU25" s="1"/>
      <c r="AV25" s="1"/>
      <c r="AW25" s="1"/>
      <c r="AX25" s="1"/>
      <c r="AY25" s="1"/>
    </row>
    <row r="26" spans="1:52" x14ac:dyDescent="0.25">
      <c r="A26" s="18">
        <v>42036</v>
      </c>
      <c r="B26" s="19" t="s">
        <v>55</v>
      </c>
      <c r="C26" s="39">
        <v>3.9</v>
      </c>
      <c r="D26" s="39">
        <v>8.9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39">
        <v>28.1</v>
      </c>
      <c r="O26" s="20">
        <v>0</v>
      </c>
      <c r="P26" s="20">
        <v>9.9</v>
      </c>
      <c r="Q26" s="20">
        <v>0</v>
      </c>
      <c r="R26" s="39">
        <v>18.100000000000001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3.9</v>
      </c>
      <c r="AB26" s="20">
        <v>0</v>
      </c>
      <c r="AC26" s="20">
        <v>3.6</v>
      </c>
      <c r="AD26" s="20">
        <v>0</v>
      </c>
      <c r="AE26" s="39">
        <v>12.5</v>
      </c>
      <c r="AF26" s="39">
        <v>41.1</v>
      </c>
      <c r="AG26" s="39">
        <v>8.9</v>
      </c>
      <c r="AH26" s="39">
        <v>9.5</v>
      </c>
      <c r="AI26" s="20">
        <v>0</v>
      </c>
      <c r="AJ26" s="22" t="s">
        <v>55</v>
      </c>
      <c r="AK26" s="95">
        <v>42036</v>
      </c>
      <c r="AL26" s="24">
        <f t="shared" ref="AL26:AL31" si="4">SUM(C26:J26)+L26+M26+S26+T26+AB26+AG26+AH26+AI26</f>
        <v>31.200000000000003</v>
      </c>
      <c r="AM26" s="24">
        <f t="shared" si="1"/>
        <v>7.5</v>
      </c>
      <c r="AN26" s="24">
        <f t="shared" si="2"/>
        <v>56.1</v>
      </c>
      <c r="AO26" s="24">
        <f t="shared" si="3"/>
        <v>53.6</v>
      </c>
      <c r="AP26" s="202">
        <v>2015</v>
      </c>
      <c r="AQ26" s="203">
        <f>SUM(AL26:AL28)</f>
        <v>413.33412972582977</v>
      </c>
      <c r="AR26" s="203">
        <f>SUM(AM26:AM28)</f>
        <v>7.5</v>
      </c>
      <c r="AS26" s="203">
        <f>SUM(AN26:AN28)</f>
        <v>76.420264646464645</v>
      </c>
      <c r="AT26" s="203">
        <f>SUM(AO26:AO28)</f>
        <v>53.6</v>
      </c>
      <c r="AU26" s="1"/>
      <c r="AV26" s="1"/>
      <c r="AW26" s="1"/>
      <c r="AX26" s="1"/>
      <c r="AY26" s="1"/>
    </row>
    <row r="27" spans="1:52" x14ac:dyDescent="0.25">
      <c r="A27" s="18">
        <v>42156</v>
      </c>
      <c r="B27" s="19" t="s">
        <v>55</v>
      </c>
      <c r="C27" s="20">
        <v>0</v>
      </c>
      <c r="D27" s="39">
        <v>4.8979999999999997</v>
      </c>
      <c r="E27" s="39">
        <v>3.5918999999999999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39">
        <v>3.9184000000000001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39">
        <v>15.6738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47" t="s">
        <v>55</v>
      </c>
      <c r="AK27" s="98">
        <v>42156</v>
      </c>
      <c r="AL27" s="37">
        <f t="shared" si="4"/>
        <v>12.408299999999999</v>
      </c>
      <c r="AM27" s="37">
        <f t="shared" si="1"/>
        <v>0</v>
      </c>
      <c r="AN27" s="37">
        <f t="shared" si="2"/>
        <v>15.6738</v>
      </c>
      <c r="AO27" s="37">
        <f t="shared" si="3"/>
        <v>0</v>
      </c>
      <c r="AP27" s="202"/>
      <c r="AQ27" s="203"/>
      <c r="AR27" s="203"/>
      <c r="AS27" s="203"/>
      <c r="AT27" s="203"/>
      <c r="AU27" s="1"/>
      <c r="AV27" s="1"/>
      <c r="AW27" s="1"/>
      <c r="AX27" s="1"/>
      <c r="AY27" s="1"/>
    </row>
    <row r="28" spans="1:52" ht="15.75" thickBot="1" x14ac:dyDescent="0.3">
      <c r="A28" s="18">
        <v>42248</v>
      </c>
      <c r="B28" s="19" t="s">
        <v>55</v>
      </c>
      <c r="C28" s="20">
        <v>0</v>
      </c>
      <c r="D28" s="20">
        <v>0</v>
      </c>
      <c r="E28" s="20">
        <v>0</v>
      </c>
      <c r="F28" s="39">
        <v>1.9913419913419912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39">
        <v>4.6464646464646471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39">
        <v>363.75180375180383</v>
      </c>
      <c r="AC28" s="20">
        <v>0</v>
      </c>
      <c r="AD28" s="20">
        <v>0</v>
      </c>
      <c r="AE28" s="20">
        <v>0</v>
      </c>
      <c r="AF28" s="20">
        <v>0</v>
      </c>
      <c r="AG28" s="39">
        <v>3.9826839826839824</v>
      </c>
      <c r="AH28" s="20">
        <v>0</v>
      </c>
      <c r="AI28" s="20">
        <v>0</v>
      </c>
      <c r="AJ28" s="49" t="s">
        <v>55</v>
      </c>
      <c r="AK28" s="96">
        <v>42248</v>
      </c>
      <c r="AL28" s="33">
        <f t="shared" si="4"/>
        <v>369.72582972582978</v>
      </c>
      <c r="AM28" s="33">
        <f t="shared" si="1"/>
        <v>0</v>
      </c>
      <c r="AN28" s="33">
        <f t="shared" si="2"/>
        <v>4.6464646464646471</v>
      </c>
      <c r="AO28" s="33">
        <f t="shared" si="3"/>
        <v>0</v>
      </c>
      <c r="AP28" s="202"/>
      <c r="AQ28" s="203"/>
      <c r="AR28" s="203"/>
      <c r="AS28" s="203"/>
      <c r="AT28" s="203"/>
      <c r="AU28" s="1"/>
      <c r="AV28" s="1"/>
      <c r="AW28" s="1"/>
      <c r="AX28" s="1"/>
      <c r="AY28" s="1"/>
    </row>
    <row r="29" spans="1:52" x14ac:dyDescent="0.25">
      <c r="A29" s="18">
        <v>42401</v>
      </c>
      <c r="B29" s="19" t="s">
        <v>55</v>
      </c>
      <c r="C29" s="20">
        <v>0</v>
      </c>
      <c r="D29" s="39">
        <v>21.2</v>
      </c>
      <c r="E29" s="39">
        <v>18.2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39">
        <v>10.4</v>
      </c>
      <c r="M29" s="39">
        <v>6.4</v>
      </c>
      <c r="N29" s="39">
        <v>11.7</v>
      </c>
      <c r="O29" s="20">
        <v>0</v>
      </c>
      <c r="P29" s="20">
        <v>0</v>
      </c>
      <c r="Q29" s="20">
        <v>0</v>
      </c>
      <c r="R29" s="39">
        <v>16.399999999999999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39">
        <v>21.1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2" t="s">
        <v>55</v>
      </c>
      <c r="AK29" s="95">
        <v>42401</v>
      </c>
      <c r="AL29" s="24">
        <f t="shared" si="4"/>
        <v>77.3</v>
      </c>
      <c r="AM29" s="24">
        <f t="shared" si="1"/>
        <v>0</v>
      </c>
      <c r="AN29" s="24">
        <f t="shared" si="2"/>
        <v>28.099999999999998</v>
      </c>
      <c r="AO29" s="24">
        <f t="shared" si="3"/>
        <v>0</v>
      </c>
      <c r="AP29" s="202">
        <v>2016</v>
      </c>
      <c r="AQ29" s="203">
        <f>SUM(AL29:AL31)</f>
        <v>102.96126091422701</v>
      </c>
      <c r="AR29" s="203">
        <f>SUM(AM29:AM31)</f>
        <v>392.86402157164866</v>
      </c>
      <c r="AS29" s="203">
        <f>SUM(AN29:AN31)</f>
        <v>91.225731895223419</v>
      </c>
      <c r="AT29" s="203">
        <f>SUM(AO29:AO31)</f>
        <v>0</v>
      </c>
      <c r="AU29" s="1"/>
      <c r="AV29" s="1"/>
      <c r="AW29" s="1"/>
      <c r="AX29" s="1"/>
      <c r="AY29" s="1"/>
    </row>
    <row r="30" spans="1:52" x14ac:dyDescent="0.25">
      <c r="A30" s="18">
        <v>42491</v>
      </c>
      <c r="B30" s="19" t="s">
        <v>55</v>
      </c>
      <c r="C30" s="20">
        <v>0</v>
      </c>
      <c r="D30" s="39">
        <v>2.2999999999999998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39">
        <v>3.9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47" t="s">
        <v>55</v>
      </c>
      <c r="AK30" s="98">
        <v>42491</v>
      </c>
      <c r="AL30" s="37">
        <f t="shared" si="4"/>
        <v>2.2999999999999998</v>
      </c>
      <c r="AM30" s="37">
        <f t="shared" si="1"/>
        <v>0</v>
      </c>
      <c r="AN30" s="37">
        <f t="shared" si="2"/>
        <v>3.9</v>
      </c>
      <c r="AO30" s="37">
        <f t="shared" si="3"/>
        <v>0</v>
      </c>
      <c r="AP30" s="202"/>
      <c r="AQ30" s="203"/>
      <c r="AR30" s="203"/>
      <c r="AS30" s="203"/>
      <c r="AT30" s="203"/>
      <c r="AU30" s="1"/>
      <c r="AV30" s="1"/>
      <c r="AW30" s="1"/>
      <c r="AX30" s="1"/>
      <c r="AY30" s="1"/>
    </row>
    <row r="31" spans="1:52" ht="15.75" thickBot="1" x14ac:dyDescent="0.3">
      <c r="A31" s="18">
        <v>42583</v>
      </c>
      <c r="B31" s="19" t="s">
        <v>55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39">
        <v>13.819337442218798</v>
      </c>
      <c r="O31" s="39">
        <v>24.348356445814073</v>
      </c>
      <c r="P31" s="39">
        <v>26.32254750898819</v>
      </c>
      <c r="Q31" s="39">
        <v>20.399974319465844</v>
      </c>
      <c r="R31" s="39">
        <v>19.083846944016436</v>
      </c>
      <c r="S31" s="39">
        <v>23.361260914227017</v>
      </c>
      <c r="T31" s="20">
        <v>0</v>
      </c>
      <c r="U31" s="39">
        <v>60.54185927067283</v>
      </c>
      <c r="V31" s="39">
        <v>41.458012326656394</v>
      </c>
      <c r="W31" s="39">
        <v>50.999935798664609</v>
      </c>
      <c r="X31" s="39">
        <v>33.890279917822284</v>
      </c>
      <c r="Y31" s="20">
        <v>0</v>
      </c>
      <c r="Z31" s="39">
        <v>36.522534668721107</v>
      </c>
      <c r="AA31" s="39">
        <v>41.458012326656394</v>
      </c>
      <c r="AB31" s="20">
        <v>0</v>
      </c>
      <c r="AC31" s="39">
        <v>42.774139702105799</v>
      </c>
      <c r="AD31" s="39">
        <v>40.470916795069336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49" t="s">
        <v>55</v>
      </c>
      <c r="AK31" s="96">
        <v>42583</v>
      </c>
      <c r="AL31" s="33">
        <f t="shared" si="4"/>
        <v>23.361260914227017</v>
      </c>
      <c r="AM31" s="33">
        <f t="shared" si="1"/>
        <v>392.86402157164866</v>
      </c>
      <c r="AN31" s="33">
        <f t="shared" si="2"/>
        <v>59.225731895223426</v>
      </c>
      <c r="AO31" s="33">
        <f t="shared" si="3"/>
        <v>0</v>
      </c>
      <c r="AP31" s="202"/>
      <c r="AQ31" s="203"/>
      <c r="AR31" s="203"/>
      <c r="AS31" s="203"/>
      <c r="AT31" s="203"/>
      <c r="AU31" s="1"/>
      <c r="AV31" s="1"/>
      <c r="AW31" s="1"/>
      <c r="AX31" s="1"/>
      <c r="AY31" s="1"/>
    </row>
    <row r="32" spans="1:52" x14ac:dyDescent="0.25">
      <c r="A32" s="18">
        <v>42736</v>
      </c>
      <c r="B32" s="19" t="s">
        <v>55</v>
      </c>
      <c r="C32" s="20">
        <v>0</v>
      </c>
      <c r="D32" s="39">
        <v>26.8</v>
      </c>
      <c r="E32" s="39">
        <v>11.8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39">
        <v>10.199999999999999</v>
      </c>
      <c r="L32" s="20">
        <v>0</v>
      </c>
      <c r="M32" s="20">
        <v>0</v>
      </c>
      <c r="N32" s="20">
        <v>0</v>
      </c>
      <c r="O32" s="39">
        <v>13.4</v>
      </c>
      <c r="P32" s="20">
        <v>0</v>
      </c>
      <c r="Q32" s="39">
        <v>10.5</v>
      </c>
      <c r="R32" s="39">
        <v>18.899999999999999</v>
      </c>
      <c r="S32" s="20">
        <v>0</v>
      </c>
      <c r="T32" s="39">
        <v>5.0999999999999996</v>
      </c>
      <c r="U32" s="20">
        <v>0</v>
      </c>
      <c r="V32" s="39">
        <v>22</v>
      </c>
      <c r="W32" s="39">
        <v>37.4</v>
      </c>
      <c r="X32" s="20">
        <v>0</v>
      </c>
      <c r="Y32" s="20">
        <v>0</v>
      </c>
      <c r="Z32" s="39">
        <v>24.3</v>
      </c>
      <c r="AA32" s="39">
        <v>29.1</v>
      </c>
      <c r="AB32" s="20">
        <v>0</v>
      </c>
      <c r="AC32" s="39">
        <v>25.2</v>
      </c>
      <c r="AD32" s="39">
        <v>22.4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2" t="s">
        <v>55</v>
      </c>
      <c r="AK32" s="95">
        <v>42736</v>
      </c>
      <c r="AL32" s="24">
        <f t="shared" ref="AL32:AL37" si="5">SUM(C32:J32)+L32+M32+S32+T32+AB32+AG32+AH32+AI32</f>
        <v>43.7</v>
      </c>
      <c r="AM32" s="24">
        <f t="shared" si="1"/>
        <v>194.5</v>
      </c>
      <c r="AN32" s="24">
        <f t="shared" si="2"/>
        <v>18.899999999999999</v>
      </c>
      <c r="AO32" s="24">
        <f t="shared" si="3"/>
        <v>0</v>
      </c>
      <c r="AP32" s="202">
        <v>2017</v>
      </c>
      <c r="AQ32" s="203">
        <f>SUM(AL32:AL34)</f>
        <v>67.800000000000011</v>
      </c>
      <c r="AR32" s="203">
        <f>SUM(AM32:AM34)</f>
        <v>272.7</v>
      </c>
      <c r="AS32" s="203">
        <f>SUM(AN32:AN34)</f>
        <v>432.70000000000005</v>
      </c>
      <c r="AT32" s="203">
        <f>SUM(AO32:AO34)</f>
        <v>0</v>
      </c>
      <c r="AU32" s="1"/>
      <c r="AV32" s="1"/>
      <c r="AW32" s="1"/>
      <c r="AX32" s="1"/>
      <c r="AY32" s="1"/>
    </row>
    <row r="33" spans="1:56" x14ac:dyDescent="0.25">
      <c r="A33" s="18">
        <v>42826</v>
      </c>
      <c r="B33" s="19" t="s">
        <v>55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39">
        <v>45.5</v>
      </c>
      <c r="O33" s="20">
        <v>0</v>
      </c>
      <c r="P33" s="20">
        <v>0</v>
      </c>
      <c r="Q33" s="20">
        <v>0</v>
      </c>
      <c r="R33" s="39">
        <v>102.2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39">
        <v>62.9</v>
      </c>
      <c r="Y33" s="20">
        <v>0</v>
      </c>
      <c r="Z33" s="20">
        <v>0</v>
      </c>
      <c r="AA33" s="39">
        <v>15.3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47" t="s">
        <v>55</v>
      </c>
      <c r="AK33" s="98">
        <v>42826</v>
      </c>
      <c r="AL33" s="37">
        <f t="shared" si="5"/>
        <v>0</v>
      </c>
      <c r="AM33" s="37">
        <f t="shared" si="1"/>
        <v>78.2</v>
      </c>
      <c r="AN33" s="37">
        <f t="shared" si="2"/>
        <v>147.69999999999999</v>
      </c>
      <c r="AO33" s="37">
        <f t="shared" si="3"/>
        <v>0</v>
      </c>
      <c r="AP33" s="202"/>
      <c r="AQ33" s="203"/>
      <c r="AR33" s="203"/>
      <c r="AS33" s="203"/>
      <c r="AT33" s="203"/>
      <c r="AU33" s="1"/>
      <c r="AV33" s="1"/>
      <c r="AW33" s="1"/>
      <c r="AX33" s="1"/>
      <c r="AY33" s="1"/>
    </row>
    <row r="34" spans="1:56" ht="15.75" thickBot="1" x14ac:dyDescent="0.3">
      <c r="A34" s="18">
        <v>42948</v>
      </c>
      <c r="B34" s="19" t="s">
        <v>55</v>
      </c>
      <c r="C34" s="20">
        <v>0</v>
      </c>
      <c r="D34" s="39">
        <v>10.4</v>
      </c>
      <c r="E34" s="39">
        <v>13.7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39">
        <v>266.10000000000002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49" t="s">
        <v>55</v>
      </c>
      <c r="AK34" s="96">
        <v>42948</v>
      </c>
      <c r="AL34" s="33">
        <f t="shared" si="5"/>
        <v>24.1</v>
      </c>
      <c r="AM34" s="33">
        <f t="shared" si="1"/>
        <v>0</v>
      </c>
      <c r="AN34" s="33">
        <f t="shared" si="2"/>
        <v>266.10000000000002</v>
      </c>
      <c r="AO34" s="33">
        <f t="shared" si="3"/>
        <v>0</v>
      </c>
      <c r="AP34" s="208"/>
      <c r="AQ34" s="204"/>
      <c r="AR34" s="204"/>
      <c r="AS34" s="204"/>
      <c r="AT34" s="204"/>
      <c r="AU34" s="1"/>
      <c r="AV34" s="1"/>
      <c r="AW34" s="1"/>
      <c r="AX34" s="1"/>
      <c r="AY34" s="1"/>
    </row>
    <row r="35" spans="1:56" x14ac:dyDescent="0.25">
      <c r="A35" s="18">
        <v>43101</v>
      </c>
      <c r="B35" s="19" t="s">
        <v>55</v>
      </c>
      <c r="C35" s="20">
        <v>0</v>
      </c>
      <c r="D35" s="39">
        <v>8.8000000000000007</v>
      </c>
      <c r="E35" s="39">
        <v>10.8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39">
        <v>18.899999999999999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39">
        <v>8.1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2" t="s">
        <v>55</v>
      </c>
      <c r="AK35" s="95">
        <v>43101</v>
      </c>
      <c r="AL35" s="24">
        <f t="shared" si="5"/>
        <v>19.600000000000001</v>
      </c>
      <c r="AM35" s="24">
        <f t="shared" si="1"/>
        <v>8.1</v>
      </c>
      <c r="AN35" s="24">
        <f t="shared" si="2"/>
        <v>18.899999999999999</v>
      </c>
      <c r="AO35" s="24">
        <f t="shared" si="3"/>
        <v>0</v>
      </c>
      <c r="AP35" s="202">
        <v>2018</v>
      </c>
      <c r="AQ35" s="203">
        <f>SUM(AL35:AL37)</f>
        <v>1613</v>
      </c>
      <c r="AR35" s="203">
        <f>SUM(AM35:AM37)</f>
        <v>8.1</v>
      </c>
      <c r="AS35" s="203">
        <f>SUM(AN35:AN37)</f>
        <v>48.099999999999994</v>
      </c>
      <c r="AT35" s="203">
        <f>SUM(AO35:AO37)</f>
        <v>0</v>
      </c>
      <c r="AU35" s="1"/>
      <c r="AV35" s="1"/>
      <c r="AW35" s="1"/>
      <c r="AX35" s="1"/>
      <c r="AY35" s="1"/>
    </row>
    <row r="36" spans="1:56" ht="15.75" thickBot="1" x14ac:dyDescent="0.3">
      <c r="A36" s="18">
        <v>43252</v>
      </c>
      <c r="B36" s="19" t="s">
        <v>55</v>
      </c>
      <c r="C36" s="20">
        <v>0</v>
      </c>
      <c r="D36" s="20">
        <v>0</v>
      </c>
      <c r="E36" s="39">
        <v>9.3000000000000007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39">
        <v>29.2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47" t="s">
        <v>55</v>
      </c>
      <c r="AK36" s="98">
        <v>43252</v>
      </c>
      <c r="AL36" s="37">
        <f t="shared" si="5"/>
        <v>9.3000000000000007</v>
      </c>
      <c r="AM36" s="37">
        <f t="shared" si="1"/>
        <v>0</v>
      </c>
      <c r="AN36" s="37">
        <f t="shared" si="2"/>
        <v>29.2</v>
      </c>
      <c r="AO36" s="37">
        <f t="shared" si="3"/>
        <v>0</v>
      </c>
      <c r="AP36" s="202"/>
      <c r="AQ36" s="203"/>
      <c r="AR36" s="203"/>
      <c r="AS36" s="203"/>
      <c r="AT36" s="203"/>
      <c r="AU36" s="1"/>
      <c r="AV36" s="1"/>
      <c r="AW36" s="1"/>
      <c r="AX36" s="1"/>
      <c r="AY36" s="1"/>
    </row>
    <row r="37" spans="1:56" ht="15.75" thickBot="1" x14ac:dyDescent="0.3">
      <c r="A37" s="18">
        <v>43313</v>
      </c>
      <c r="B37" s="19" t="s">
        <v>55</v>
      </c>
      <c r="C37" s="20">
        <v>0</v>
      </c>
      <c r="D37" s="39">
        <v>3.3</v>
      </c>
      <c r="E37" s="39">
        <v>8.6999999999999993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39">
        <v>557.70000000000005</v>
      </c>
      <c r="M37" s="39">
        <v>1014.4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49" t="s">
        <v>55</v>
      </c>
      <c r="AK37" s="96">
        <v>43313</v>
      </c>
      <c r="AL37" s="56">
        <f t="shared" si="5"/>
        <v>1584.1</v>
      </c>
      <c r="AM37" s="56">
        <f t="shared" si="1"/>
        <v>0</v>
      </c>
      <c r="AN37" s="56">
        <f t="shared" si="2"/>
        <v>0</v>
      </c>
      <c r="AO37" s="56">
        <f t="shared" si="3"/>
        <v>0</v>
      </c>
      <c r="AP37" s="201"/>
      <c r="AQ37" s="213"/>
      <c r="AR37" s="213"/>
      <c r="AS37" s="213"/>
      <c r="AT37" s="213"/>
      <c r="AU37" s="1"/>
      <c r="AV37" s="210" t="s">
        <v>1</v>
      </c>
      <c r="AW37" s="211"/>
      <c r="AX37" s="211"/>
      <c r="AY37" s="211"/>
      <c r="AZ37" s="211"/>
      <c r="BA37" s="211"/>
      <c r="BB37" s="211"/>
      <c r="BC37" s="211"/>
      <c r="BD37" s="212"/>
    </row>
    <row r="38" spans="1:56" x14ac:dyDescent="0.25">
      <c r="A38" s="18">
        <v>43466</v>
      </c>
      <c r="B38" s="19" t="s">
        <v>55</v>
      </c>
      <c r="C38" s="20">
        <v>0</v>
      </c>
      <c r="D38" s="39">
        <v>23.256180129113527</v>
      </c>
      <c r="E38" s="39">
        <v>24.58510470792001</v>
      </c>
      <c r="F38" s="20">
        <v>0</v>
      </c>
      <c r="G38" s="20">
        <v>0</v>
      </c>
      <c r="H38" s="20">
        <v>0</v>
      </c>
      <c r="I38" s="20">
        <v>0</v>
      </c>
      <c r="J38" s="39">
        <v>17.940481813887573</v>
      </c>
      <c r="K38" s="20">
        <v>0</v>
      </c>
      <c r="L38" s="20">
        <v>0</v>
      </c>
      <c r="M38" s="20">
        <v>0</v>
      </c>
      <c r="N38" s="39">
        <v>47.509053692331918</v>
      </c>
      <c r="O38" s="20">
        <v>0</v>
      </c>
      <c r="P38" s="20">
        <v>0</v>
      </c>
      <c r="Q38" s="20">
        <v>0</v>
      </c>
      <c r="R38" s="39">
        <v>17.27601952448433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2" t="s">
        <v>55</v>
      </c>
      <c r="AK38" s="23">
        <v>43466</v>
      </c>
      <c r="AL38" s="24">
        <f>SUM(C38:J38)+L38+M38+S38+T38+AB38+AG38+AH38+AI38</f>
        <v>65.781766650921114</v>
      </c>
      <c r="AM38" s="24">
        <f>K38+O38+Q38+U38+V38+W38+X38+Y38+Z38+AA38+AC38+AD38</f>
        <v>0</v>
      </c>
      <c r="AN38" s="24">
        <f>N38+P38+R38</f>
        <v>64.785073216816244</v>
      </c>
      <c r="AO38" s="24">
        <f>AE38+AF38</f>
        <v>0</v>
      </c>
      <c r="AP38" s="202">
        <v>2019</v>
      </c>
      <c r="AQ38" s="203">
        <f>SUM(AL38:AL40)</f>
        <v>104.39176665092111</v>
      </c>
      <c r="AR38" s="203">
        <f>SUM(AM38:AM40)</f>
        <v>0</v>
      </c>
      <c r="AS38" s="203">
        <f>SUM(AN38:AN40)</f>
        <v>184.03507321681624</v>
      </c>
      <c r="AT38" s="203">
        <f>SUM(AO38:AO40)</f>
        <v>0</v>
      </c>
      <c r="AU38" s="1"/>
      <c r="AV38" s="210" t="s">
        <v>46</v>
      </c>
      <c r="AW38" s="211"/>
      <c r="AX38" s="211"/>
      <c r="AY38" s="211"/>
      <c r="AZ38" s="212"/>
      <c r="BA38" s="211" t="s">
        <v>47</v>
      </c>
      <c r="BB38" s="211"/>
      <c r="BC38" s="211"/>
      <c r="BD38" s="212"/>
    </row>
    <row r="39" spans="1:56" ht="15.75" thickBot="1" x14ac:dyDescent="0.3">
      <c r="A39" s="18">
        <v>43617</v>
      </c>
      <c r="B39" s="19" t="s">
        <v>55</v>
      </c>
      <c r="C39" s="63"/>
      <c r="D39" s="132"/>
      <c r="E39" s="132"/>
      <c r="F39" s="63"/>
      <c r="G39" s="63"/>
      <c r="H39" s="63"/>
      <c r="I39" s="63"/>
      <c r="J39" s="132"/>
      <c r="K39" s="63"/>
      <c r="L39" s="63"/>
      <c r="M39" s="63"/>
      <c r="N39" s="132"/>
      <c r="O39" s="63"/>
      <c r="P39" s="63"/>
      <c r="Q39" s="63"/>
      <c r="R39" s="132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47" t="s">
        <v>55</v>
      </c>
      <c r="AK39" s="36">
        <v>43617</v>
      </c>
      <c r="AL39" s="66"/>
      <c r="AM39" s="66"/>
      <c r="AN39" s="66"/>
      <c r="AO39" s="66"/>
      <c r="AP39" s="202"/>
      <c r="AQ39" s="203"/>
      <c r="AR39" s="203"/>
      <c r="AS39" s="203"/>
      <c r="AT39" s="203"/>
      <c r="AU39" s="1"/>
      <c r="AV39" s="26" t="s">
        <v>43</v>
      </c>
      <c r="AW39" s="1" t="s">
        <v>4</v>
      </c>
      <c r="AX39" s="1" t="s">
        <v>44</v>
      </c>
      <c r="AY39" s="1" t="s">
        <v>45</v>
      </c>
      <c r="AZ39" s="57" t="s">
        <v>7</v>
      </c>
      <c r="BA39" s="1" t="s">
        <v>4</v>
      </c>
      <c r="BB39" s="1" t="s">
        <v>44</v>
      </c>
      <c r="BC39" s="1" t="s">
        <v>45</v>
      </c>
      <c r="BD39" s="57" t="s">
        <v>7</v>
      </c>
    </row>
    <row r="40" spans="1:56" ht="15.75" thickBot="1" x14ac:dyDescent="0.3">
      <c r="A40" s="18">
        <v>43678</v>
      </c>
      <c r="B40" s="19" t="s">
        <v>55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39">
        <v>77.45</v>
      </c>
      <c r="O40" s="20">
        <v>0</v>
      </c>
      <c r="P40" s="20">
        <v>0</v>
      </c>
      <c r="Q40" s="20">
        <v>0</v>
      </c>
      <c r="R40" s="39">
        <v>41.8</v>
      </c>
      <c r="S40" s="20">
        <v>0</v>
      </c>
      <c r="T40" s="39">
        <v>38.61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72"/>
      <c r="AH40" s="20">
        <v>0</v>
      </c>
      <c r="AI40" s="72"/>
      <c r="AJ40" s="105" t="s">
        <v>55</v>
      </c>
      <c r="AK40" s="32">
        <v>43678</v>
      </c>
      <c r="AL40" s="56">
        <f t="shared" ref="AL40:AL45" si="6">SUM(C40:J40)+L40+M40+S40+T40+AB40+AG40+AH40+AI40</f>
        <v>38.61</v>
      </c>
      <c r="AM40" s="56">
        <f t="shared" ref="AM40:AM45" si="7">K40+O40+Q40+U40+V40+W40+X40+Y40+Z40+AA40+AC40+AD40</f>
        <v>0</v>
      </c>
      <c r="AN40" s="33">
        <f>N40+P40+R40</f>
        <v>119.25</v>
      </c>
      <c r="AO40" s="33">
        <f t="shared" ref="AO40:AO46" si="8">AE40+AF40</f>
        <v>0</v>
      </c>
      <c r="AP40" s="201"/>
      <c r="AQ40" s="204"/>
      <c r="AR40" s="213"/>
      <c r="AS40" s="213"/>
      <c r="AT40" s="213"/>
      <c r="AU40" s="1"/>
      <c r="AV40" s="59">
        <v>2008</v>
      </c>
      <c r="AW40" s="60">
        <v>70.38</v>
      </c>
      <c r="AX40" s="60">
        <v>4.3999999999999995</v>
      </c>
      <c r="AY40" s="60">
        <v>0</v>
      </c>
      <c r="AZ40" s="61">
        <v>0</v>
      </c>
      <c r="BA40" s="62">
        <v>67.099999999999994</v>
      </c>
      <c r="BB40" s="60">
        <v>0</v>
      </c>
      <c r="BC40" s="60">
        <v>0</v>
      </c>
      <c r="BD40" s="61">
        <v>0</v>
      </c>
    </row>
    <row r="41" spans="1:56" x14ac:dyDescent="0.25">
      <c r="A41" s="18">
        <v>44228</v>
      </c>
      <c r="B41" s="19" t="s">
        <v>55</v>
      </c>
      <c r="C41" s="72"/>
      <c r="D41" s="20">
        <v>0</v>
      </c>
      <c r="E41" s="39">
        <v>25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39">
        <v>18</v>
      </c>
      <c r="M41" s="39">
        <v>31</v>
      </c>
      <c r="N41" s="106"/>
      <c r="O41" s="20">
        <v>0</v>
      </c>
      <c r="P41" s="39">
        <v>31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39">
        <v>18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72"/>
      <c r="AH41" s="20">
        <v>0</v>
      </c>
      <c r="AI41" s="72"/>
      <c r="AJ41" s="22" t="s">
        <v>55</v>
      </c>
      <c r="AK41" s="107">
        <v>44228</v>
      </c>
      <c r="AL41" s="24">
        <f t="shared" si="6"/>
        <v>74</v>
      </c>
      <c r="AM41" s="24">
        <f t="shared" si="7"/>
        <v>18</v>
      </c>
      <c r="AN41" s="24">
        <f>N41+P41+R41</f>
        <v>31</v>
      </c>
      <c r="AO41" s="24">
        <f t="shared" si="8"/>
        <v>0</v>
      </c>
      <c r="AP41" s="215">
        <v>2021</v>
      </c>
      <c r="AQ41" s="214">
        <f>SUM(AL41:AL45)</f>
        <v>131.17017543859649</v>
      </c>
      <c r="AR41" s="214">
        <f>SUM(AM41:AM45)</f>
        <v>172</v>
      </c>
      <c r="AS41" s="214">
        <f>SUM(AN41:AN45)</f>
        <v>115.2</v>
      </c>
      <c r="AT41" s="214">
        <f>SUM(AO41:AO45)</f>
        <v>0</v>
      </c>
      <c r="AU41" s="1"/>
      <c r="AV41" s="68">
        <v>2009</v>
      </c>
      <c r="AW41" s="69">
        <v>486.11999999999995</v>
      </c>
      <c r="AX41" s="69">
        <v>50.269999999999996</v>
      </c>
      <c r="AY41" s="69">
        <v>380.38999999999993</v>
      </c>
      <c r="AZ41" s="70">
        <v>0</v>
      </c>
      <c r="BA41" s="71">
        <v>383.81000000000006</v>
      </c>
      <c r="BB41" s="69">
        <v>0</v>
      </c>
      <c r="BC41" s="69">
        <v>599.06999999999994</v>
      </c>
      <c r="BD41" s="70">
        <v>0</v>
      </c>
    </row>
    <row r="42" spans="1:56" x14ac:dyDescent="0.25">
      <c r="A42" s="18">
        <v>44287</v>
      </c>
      <c r="B42" s="19" t="s">
        <v>55</v>
      </c>
      <c r="C42" s="72"/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39">
        <v>12</v>
      </c>
      <c r="N42" s="106"/>
      <c r="O42" s="20">
        <v>0</v>
      </c>
      <c r="P42" s="39">
        <v>12</v>
      </c>
      <c r="Q42" s="20">
        <v>0</v>
      </c>
      <c r="R42" s="39">
        <v>18</v>
      </c>
      <c r="S42" s="20">
        <v>0</v>
      </c>
      <c r="T42" s="20">
        <v>0</v>
      </c>
      <c r="U42" s="20">
        <v>0</v>
      </c>
      <c r="V42" s="20">
        <v>0</v>
      </c>
      <c r="W42" s="39">
        <v>57</v>
      </c>
      <c r="X42" s="20">
        <v>0</v>
      </c>
      <c r="Y42" s="20">
        <v>0</v>
      </c>
      <c r="Z42" s="72"/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2"/>
      <c r="AJ42" s="47" t="s">
        <v>55</v>
      </c>
      <c r="AK42" s="108">
        <v>44287</v>
      </c>
      <c r="AL42" s="37">
        <f t="shared" si="6"/>
        <v>12</v>
      </c>
      <c r="AM42" s="37">
        <f t="shared" si="7"/>
        <v>57</v>
      </c>
      <c r="AN42" s="37">
        <f>N42+P42+R42</f>
        <v>30</v>
      </c>
      <c r="AO42" s="37">
        <f t="shared" si="8"/>
        <v>0</v>
      </c>
      <c r="AP42" s="216"/>
      <c r="AQ42" s="203"/>
      <c r="AR42" s="203"/>
      <c r="AS42" s="203"/>
      <c r="AT42" s="203"/>
      <c r="AU42" s="1"/>
      <c r="AV42" s="68">
        <v>2010</v>
      </c>
      <c r="AW42" s="69">
        <v>1268.0900000000001</v>
      </c>
      <c r="AX42" s="69">
        <v>3017.49</v>
      </c>
      <c r="AY42" s="69">
        <v>0</v>
      </c>
      <c r="AZ42" s="70">
        <v>1086.9000000000001</v>
      </c>
      <c r="BA42" s="71">
        <v>350.08000000000004</v>
      </c>
      <c r="BB42" s="69">
        <v>934.84</v>
      </c>
      <c r="BC42" s="69">
        <v>0</v>
      </c>
      <c r="BD42" s="70">
        <v>0</v>
      </c>
    </row>
    <row r="43" spans="1:56" x14ac:dyDescent="0.25">
      <c r="A43" s="18">
        <v>44317</v>
      </c>
      <c r="B43" s="19" t="s">
        <v>55</v>
      </c>
      <c r="C43" s="72"/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106"/>
      <c r="O43" s="20">
        <v>0</v>
      </c>
      <c r="P43" s="20">
        <v>0</v>
      </c>
      <c r="Q43" s="20">
        <v>0</v>
      </c>
      <c r="R43" s="39">
        <v>14</v>
      </c>
      <c r="S43" s="20">
        <v>0</v>
      </c>
      <c r="T43" s="20">
        <v>0</v>
      </c>
      <c r="U43" s="20">
        <v>0</v>
      </c>
      <c r="V43" s="20">
        <v>0</v>
      </c>
      <c r="W43" s="39">
        <v>17</v>
      </c>
      <c r="X43" s="39">
        <v>68</v>
      </c>
      <c r="Y43" s="20">
        <v>0</v>
      </c>
      <c r="Z43" s="72"/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20">
        <v>0</v>
      </c>
      <c r="AI43" s="72"/>
      <c r="AJ43" s="47" t="s">
        <v>55</v>
      </c>
      <c r="AK43" s="108">
        <v>44317</v>
      </c>
      <c r="AL43" s="37">
        <f t="shared" si="6"/>
        <v>0</v>
      </c>
      <c r="AM43" s="37">
        <f t="shared" si="7"/>
        <v>85</v>
      </c>
      <c r="AN43" s="37">
        <f>P43+R43</f>
        <v>14</v>
      </c>
      <c r="AO43" s="37">
        <f t="shared" si="8"/>
        <v>0</v>
      </c>
      <c r="AP43" s="216"/>
      <c r="AQ43" s="203"/>
      <c r="AR43" s="203"/>
      <c r="AS43" s="203"/>
      <c r="AT43" s="203"/>
      <c r="AU43" s="1"/>
      <c r="AV43" s="68">
        <v>2011</v>
      </c>
      <c r="AW43" s="69">
        <v>729.1099999999999</v>
      </c>
      <c r="AX43" s="69">
        <v>33.35</v>
      </c>
      <c r="AY43" s="69">
        <v>0</v>
      </c>
      <c r="AZ43" s="70">
        <v>0</v>
      </c>
      <c r="BA43" s="71">
        <v>219.48</v>
      </c>
      <c r="BB43" s="69">
        <v>92.61</v>
      </c>
      <c r="BC43" s="69">
        <v>0</v>
      </c>
      <c r="BD43" s="70">
        <v>0</v>
      </c>
    </row>
    <row r="44" spans="1:56" x14ac:dyDescent="0.25">
      <c r="A44" s="18">
        <v>44378</v>
      </c>
      <c r="B44" s="19" t="s">
        <v>55</v>
      </c>
      <c r="C44" s="72"/>
      <c r="D44" s="20">
        <v>0</v>
      </c>
      <c r="E44" s="39">
        <v>14.035087719298248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106"/>
      <c r="O44" s="20">
        <v>0</v>
      </c>
      <c r="P44" s="20">
        <v>0</v>
      </c>
      <c r="Q44" s="20">
        <v>0</v>
      </c>
      <c r="R44" s="20">
        <v>0</v>
      </c>
      <c r="S44" s="39">
        <v>14.035087719298248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72"/>
      <c r="Z44" s="72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72"/>
      <c r="AH44" s="20">
        <v>0</v>
      </c>
      <c r="AI44" s="72"/>
      <c r="AJ44" s="47" t="s">
        <v>55</v>
      </c>
      <c r="AK44" s="108">
        <v>44378</v>
      </c>
      <c r="AL44" s="37">
        <f t="shared" si="6"/>
        <v>28.070175438596497</v>
      </c>
      <c r="AM44" s="37">
        <f t="shared" si="7"/>
        <v>0</v>
      </c>
      <c r="AN44" s="37">
        <f>N44+P44+R44</f>
        <v>0</v>
      </c>
      <c r="AO44" s="37">
        <f t="shared" si="8"/>
        <v>0</v>
      </c>
      <c r="AP44" s="216"/>
      <c r="AQ44" s="203"/>
      <c r="AR44" s="203"/>
      <c r="AS44" s="203"/>
      <c r="AT44" s="203"/>
      <c r="AU44" s="1"/>
      <c r="AV44" s="68">
        <v>2013</v>
      </c>
      <c r="AW44" s="69">
        <v>8336.1715604693927</v>
      </c>
      <c r="AX44" s="69">
        <v>845.39032883853872</v>
      </c>
      <c r="AY44" s="69">
        <v>799.4115842685336</v>
      </c>
      <c r="AZ44" s="70">
        <v>0</v>
      </c>
      <c r="BA44" s="71">
        <v>6094.8484947414508</v>
      </c>
      <c r="BB44" s="69">
        <v>385.00098968015118</v>
      </c>
      <c r="BC44" s="69">
        <v>626.54909348177421</v>
      </c>
      <c r="BD44" s="70">
        <v>0</v>
      </c>
    </row>
    <row r="45" spans="1:56" ht="15.75" thickBot="1" x14ac:dyDescent="0.3">
      <c r="A45" s="18">
        <v>44470</v>
      </c>
      <c r="B45" s="19" t="s">
        <v>55</v>
      </c>
      <c r="C45" s="72"/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106"/>
      <c r="O45" s="20">
        <v>0</v>
      </c>
      <c r="P45" s="39">
        <v>23.1</v>
      </c>
      <c r="Q45" s="20">
        <v>0</v>
      </c>
      <c r="R45" s="39">
        <v>17.100000000000001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39">
        <v>12</v>
      </c>
      <c r="Y45" s="72"/>
      <c r="Z45" s="72"/>
      <c r="AA45" s="20">
        <v>0</v>
      </c>
      <c r="AB45" s="39">
        <v>17.100000000000001</v>
      </c>
      <c r="AC45" s="20">
        <v>0</v>
      </c>
      <c r="AD45" s="20">
        <v>0</v>
      </c>
      <c r="AE45" s="20">
        <v>0</v>
      </c>
      <c r="AF45" s="20">
        <v>0</v>
      </c>
      <c r="AG45" s="72"/>
      <c r="AH45" s="20">
        <v>0</v>
      </c>
      <c r="AI45" s="72"/>
      <c r="AJ45" s="105" t="s">
        <v>55</v>
      </c>
      <c r="AK45" s="109">
        <v>44470</v>
      </c>
      <c r="AL45" s="56">
        <f t="shared" si="6"/>
        <v>17.100000000000001</v>
      </c>
      <c r="AM45" s="56">
        <f t="shared" si="7"/>
        <v>12</v>
      </c>
      <c r="AN45" s="56">
        <f>N45+P45+R45</f>
        <v>40.200000000000003</v>
      </c>
      <c r="AO45" s="56">
        <f t="shared" si="8"/>
        <v>0</v>
      </c>
      <c r="AP45" s="217"/>
      <c r="AQ45" s="213"/>
      <c r="AR45" s="213"/>
      <c r="AS45" s="213"/>
      <c r="AT45" s="213"/>
      <c r="AU45" s="1"/>
      <c r="AV45" s="68">
        <v>2014</v>
      </c>
      <c r="AW45" s="69">
        <v>95.272616085848796</v>
      </c>
      <c r="AX45" s="69">
        <v>84.993782520345604</v>
      </c>
      <c r="AY45" s="69">
        <v>266.60792775008554</v>
      </c>
      <c r="AZ45" s="70">
        <v>23.700487206596975</v>
      </c>
      <c r="BA45" s="71">
        <v>28.751700896326867</v>
      </c>
      <c r="BB45" s="69">
        <v>261.68044203612112</v>
      </c>
      <c r="BC45" s="69">
        <v>238.04389212900199</v>
      </c>
      <c r="BD45" s="70">
        <v>21.543350060260675</v>
      </c>
    </row>
    <row r="46" spans="1:56" x14ac:dyDescent="0.25">
      <c r="A46" s="18">
        <v>44562</v>
      </c>
      <c r="B46" s="19" t="s">
        <v>55</v>
      </c>
      <c r="C46" s="72"/>
      <c r="D46" s="39">
        <v>12.4</v>
      </c>
      <c r="E46" s="39">
        <v>23.4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106"/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72"/>
      <c r="Z46" s="72"/>
      <c r="AA46" s="20">
        <v>0</v>
      </c>
      <c r="AB46" s="20">
        <v>0</v>
      </c>
      <c r="AC46" s="20">
        <v>0</v>
      </c>
      <c r="AD46" s="20">
        <v>0</v>
      </c>
      <c r="AE46" s="39">
        <v>7.4</v>
      </c>
      <c r="AF46" s="20">
        <v>0</v>
      </c>
      <c r="AG46" s="72"/>
      <c r="AH46" s="20">
        <v>0</v>
      </c>
      <c r="AI46" s="74"/>
      <c r="AJ46" s="22" t="s">
        <v>55</v>
      </c>
      <c r="AK46" s="95">
        <v>44562</v>
      </c>
      <c r="AL46" s="24">
        <f>SUM(C46:J46)+L46+M46+S46+T46+AB46+AG46+AH46+AI46</f>
        <v>35.799999999999997</v>
      </c>
      <c r="AM46" s="24">
        <f>K46+O46+Q46+U46+V46+W46+X46+Y46+Z46+AA46+AC46+AD46</f>
        <v>0</v>
      </c>
      <c r="AN46" s="24">
        <f>N46+P46+R46</f>
        <v>0</v>
      </c>
      <c r="AO46" s="24">
        <f t="shared" si="8"/>
        <v>7.4</v>
      </c>
      <c r="AP46" s="215">
        <v>2022</v>
      </c>
      <c r="AQ46" s="214">
        <f>SUM(AL46:AL50)</f>
        <v>35.799999999999997</v>
      </c>
      <c r="AR46" s="214">
        <f>SUM(AM46:AM50)</f>
        <v>0</v>
      </c>
      <c r="AS46" s="214">
        <f>SUM(AN46:AN50)</f>
        <v>0</v>
      </c>
      <c r="AT46" s="214">
        <f>SUM(AO46:AO50)</f>
        <v>7.4</v>
      </c>
      <c r="AU46" s="1"/>
      <c r="AV46" s="68">
        <v>2015</v>
      </c>
      <c r="AW46" s="69">
        <v>1356.5625730745949</v>
      </c>
      <c r="AX46" s="69">
        <v>121.46500000000002</v>
      </c>
      <c r="AY46" s="69">
        <v>435.53273942064402</v>
      </c>
      <c r="AZ46" s="70">
        <v>397.82800000000003</v>
      </c>
      <c r="BA46" s="71">
        <v>1502.2759693430653</v>
      </c>
      <c r="BB46" s="69">
        <v>159.79829838029127</v>
      </c>
      <c r="BC46" s="69">
        <v>238.49735863247867</v>
      </c>
      <c r="BD46" s="70">
        <v>178.58770000000001</v>
      </c>
    </row>
    <row r="47" spans="1:56" x14ac:dyDescent="0.25">
      <c r="A47" s="18"/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39"/>
      <c r="O47" s="20"/>
      <c r="P47" s="20"/>
      <c r="Q47" s="20"/>
      <c r="R47" s="39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7"/>
      <c r="AI47" s="27"/>
      <c r="AJ47" s="110"/>
      <c r="AK47" s="110"/>
      <c r="AL47" s="111"/>
      <c r="AM47" s="111"/>
      <c r="AN47" s="111"/>
      <c r="AO47" s="111"/>
      <c r="AP47" s="216"/>
      <c r="AQ47" s="203"/>
      <c r="AR47" s="203"/>
      <c r="AS47" s="203"/>
      <c r="AT47" s="203"/>
      <c r="AU47" s="1"/>
      <c r="AV47" s="68">
        <v>2016</v>
      </c>
      <c r="AW47" s="69">
        <v>533.58530601782934</v>
      </c>
      <c r="AX47" s="69">
        <v>3345.6685082199156</v>
      </c>
      <c r="AY47" s="69">
        <v>663.18194292950966</v>
      </c>
      <c r="AZ47" s="70">
        <v>51.669237877639802</v>
      </c>
      <c r="BA47" s="71">
        <v>571.54499516823716</v>
      </c>
      <c r="BB47" s="69">
        <v>1907.3320161151673</v>
      </c>
      <c r="BC47" s="69">
        <v>348.48195453107257</v>
      </c>
      <c r="BD47" s="70">
        <v>39.741552277682402</v>
      </c>
    </row>
    <row r="48" spans="1:56" x14ac:dyDescent="0.25">
      <c r="A48" s="18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39"/>
      <c r="O48" s="20"/>
      <c r="P48" s="20"/>
      <c r="Q48" s="20"/>
      <c r="R48" s="39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7"/>
      <c r="AI48" s="27"/>
      <c r="AJ48" s="110"/>
      <c r="AK48" s="110"/>
      <c r="AL48" s="111"/>
      <c r="AM48" s="111"/>
      <c r="AN48" s="111"/>
      <c r="AO48" s="111"/>
      <c r="AP48" s="216"/>
      <c r="AQ48" s="203"/>
      <c r="AR48" s="203"/>
      <c r="AS48" s="203"/>
      <c r="AT48" s="203"/>
      <c r="AU48" s="1"/>
      <c r="AV48" s="68">
        <v>2017</v>
      </c>
      <c r="AW48" s="69">
        <v>547.20000000000005</v>
      </c>
      <c r="AX48" s="69">
        <v>2662.4</v>
      </c>
      <c r="AY48" s="69">
        <v>2313.2000000000003</v>
      </c>
      <c r="AZ48" s="70">
        <v>39.1</v>
      </c>
      <c r="BA48" s="71">
        <v>426.49999999999994</v>
      </c>
      <c r="BB48" s="69">
        <v>1103.4000000000001</v>
      </c>
      <c r="BC48" s="69">
        <v>1570.3999999999999</v>
      </c>
      <c r="BD48" s="70">
        <v>8.8999999999999986</v>
      </c>
    </row>
    <row r="49" spans="1:56" x14ac:dyDescent="0.25">
      <c r="A49" s="18"/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39"/>
      <c r="O49" s="20"/>
      <c r="P49" s="20"/>
      <c r="Q49" s="20"/>
      <c r="R49" s="39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7"/>
      <c r="AI49" s="27"/>
      <c r="AJ49" s="110"/>
      <c r="AK49" s="110"/>
      <c r="AL49" s="111"/>
      <c r="AM49" s="111"/>
      <c r="AN49" s="111"/>
      <c r="AO49" s="111"/>
      <c r="AP49" s="216"/>
      <c r="AQ49" s="203"/>
      <c r="AR49" s="203"/>
      <c r="AS49" s="203"/>
      <c r="AT49" s="203"/>
      <c r="AU49" s="1"/>
      <c r="AV49" s="68">
        <v>2018</v>
      </c>
      <c r="AW49" s="69">
        <v>2838.4</v>
      </c>
      <c r="AX49" s="69">
        <v>173.4</v>
      </c>
      <c r="AY49" s="69">
        <v>1689</v>
      </c>
      <c r="AZ49" s="70">
        <v>0</v>
      </c>
      <c r="BA49" s="71">
        <v>1732.8000000000002</v>
      </c>
      <c r="BB49" s="69">
        <v>403.29999999999995</v>
      </c>
      <c r="BC49" s="69">
        <v>939.19999999999993</v>
      </c>
      <c r="BD49" s="70">
        <v>8</v>
      </c>
    </row>
    <row r="50" spans="1:56" ht="15.75" thickBot="1" x14ac:dyDescent="0.3">
      <c r="A50" s="18"/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39"/>
      <c r="O50" s="20"/>
      <c r="P50" s="20"/>
      <c r="Q50" s="20"/>
      <c r="R50" s="39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7"/>
      <c r="AI50" s="27"/>
      <c r="AJ50" s="113"/>
      <c r="AK50" s="113"/>
      <c r="AL50" s="114"/>
      <c r="AM50" s="114"/>
      <c r="AN50" s="114"/>
      <c r="AO50" s="114"/>
      <c r="AP50" s="217"/>
      <c r="AQ50" s="213"/>
      <c r="AR50" s="213"/>
      <c r="AS50" s="213"/>
      <c r="AT50" s="213"/>
      <c r="AU50" s="1"/>
      <c r="AV50" s="68">
        <v>2019</v>
      </c>
      <c r="AW50" s="69">
        <v>684.93337482682864</v>
      </c>
      <c r="AX50" s="69">
        <v>0</v>
      </c>
      <c r="AY50" s="69">
        <v>915.2127884153191</v>
      </c>
      <c r="AZ50" s="70">
        <v>0</v>
      </c>
      <c r="BA50" s="71">
        <v>481.55599041829851</v>
      </c>
      <c r="BB50" s="69">
        <v>149.66216216216225</v>
      </c>
      <c r="BC50" s="69">
        <v>762.9076002112879</v>
      </c>
      <c r="BD50" s="70">
        <v>0</v>
      </c>
    </row>
    <row r="51" spans="1:56" ht="15.75" thickBot="1" x14ac:dyDescent="0.3">
      <c r="A51" s="18"/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39"/>
      <c r="O51" s="20"/>
      <c r="P51" s="20"/>
      <c r="Q51" s="20"/>
      <c r="R51" s="39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7"/>
      <c r="AI51" s="27"/>
      <c r="AJ51" s="80" t="s">
        <v>55</v>
      </c>
      <c r="AK51" s="80" t="s">
        <v>48</v>
      </c>
      <c r="AL51" s="117">
        <f>SUM(AL5:AL50)</f>
        <v>4399.4528541577765</v>
      </c>
      <c r="AM51" s="117">
        <f>SUM(AM5:AM50)</f>
        <v>918.59266749959613</v>
      </c>
      <c r="AN51" s="117">
        <f>SUM(AN5:AN50)</f>
        <v>1529.9031670095542</v>
      </c>
      <c r="AO51" s="117">
        <f>SUM(AO5:AO50)</f>
        <v>63.016129032258064</v>
      </c>
      <c r="AP51" s="1"/>
      <c r="AQ51" s="1"/>
      <c r="AR51" s="1"/>
      <c r="AS51" s="1"/>
      <c r="AT51" s="1"/>
      <c r="AU51" s="1"/>
      <c r="AV51" s="68">
        <v>2021</v>
      </c>
      <c r="AW51" s="69">
        <v>947.3674610564168</v>
      </c>
      <c r="AX51" s="69">
        <v>1217.7544763306353</v>
      </c>
      <c r="AY51" s="69">
        <v>1026.9464144499425</v>
      </c>
      <c r="AZ51" s="70">
        <v>167.77041942604853</v>
      </c>
      <c r="BA51" s="71">
        <v>493.37355734322762</v>
      </c>
      <c r="BB51" s="69">
        <v>1538.048</v>
      </c>
      <c r="BC51" s="69">
        <v>800.87514227714905</v>
      </c>
      <c r="BD51" s="70">
        <v>11.998799999999999</v>
      </c>
    </row>
    <row r="52" spans="1:56" ht="15.75" thickBot="1" x14ac:dyDescent="0.3">
      <c r="A52" s="145"/>
      <c r="B52" s="15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79"/>
      <c r="O52" s="29"/>
      <c r="P52" s="29"/>
      <c r="Q52" s="29"/>
      <c r="R52" s="7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7"/>
      <c r="AI52" s="27"/>
      <c r="AJ52" s="93"/>
      <c r="AK52" s="93"/>
      <c r="AL52" s="94"/>
      <c r="AM52" s="94"/>
      <c r="AN52" s="94"/>
      <c r="AO52" s="94"/>
      <c r="AP52" s="1"/>
      <c r="AQ52" s="1"/>
      <c r="AR52" s="1"/>
      <c r="AS52" s="1"/>
      <c r="AT52" s="1"/>
      <c r="AU52" s="1"/>
      <c r="AV52" s="84">
        <v>2022</v>
      </c>
      <c r="AW52" s="85">
        <v>288.39999999999998</v>
      </c>
      <c r="AX52" s="85">
        <v>0</v>
      </c>
      <c r="AY52" s="85">
        <v>34.799999999999997</v>
      </c>
      <c r="AZ52" s="86">
        <v>41.6</v>
      </c>
      <c r="BA52" s="87">
        <v>113.3</v>
      </c>
      <c r="BB52" s="85">
        <v>0</v>
      </c>
      <c r="BC52" s="85">
        <v>23.2</v>
      </c>
      <c r="BD52" s="86">
        <v>12</v>
      </c>
    </row>
    <row r="53" spans="1:56" x14ac:dyDescent="0.25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</row>
    <row r="54" spans="1:56" x14ac:dyDescent="0.25">
      <c r="A54" s="91"/>
      <c r="B54" s="218" t="s">
        <v>49</v>
      </c>
      <c r="C54" s="218"/>
      <c r="D54" s="218"/>
    </row>
    <row r="55" spans="1:56" x14ac:dyDescent="0.25">
      <c r="A55" s="92"/>
      <c r="B55" s="218" t="s">
        <v>50</v>
      </c>
      <c r="C55" s="218"/>
      <c r="D55" s="218"/>
    </row>
  </sheetData>
  <mergeCells count="75">
    <mergeCell ref="B55:D55"/>
    <mergeCell ref="AP46:AP50"/>
    <mergeCell ref="AQ46:AQ50"/>
    <mergeCell ref="AR46:AR50"/>
    <mergeCell ref="AS46:AS50"/>
    <mergeCell ref="AT46:AT50"/>
    <mergeCell ref="B54:D54"/>
    <mergeCell ref="BA38:BD38"/>
    <mergeCell ref="AP41:AP45"/>
    <mergeCell ref="AQ41:AQ45"/>
    <mergeCell ref="AR41:AR45"/>
    <mergeCell ref="AS41:AS45"/>
    <mergeCell ref="AT41:AT45"/>
    <mergeCell ref="AP38:AP40"/>
    <mergeCell ref="AQ38:AQ40"/>
    <mergeCell ref="AR38:AR40"/>
    <mergeCell ref="AS38:AS40"/>
    <mergeCell ref="AT38:AT40"/>
    <mergeCell ref="AV38:AZ38"/>
    <mergeCell ref="AV37:BD37"/>
    <mergeCell ref="AP29:AP31"/>
    <mergeCell ref="AQ29:AQ31"/>
    <mergeCell ref="AR29:AR31"/>
    <mergeCell ref="AS29:AS31"/>
    <mergeCell ref="AT29:AT31"/>
    <mergeCell ref="AP32:AP34"/>
    <mergeCell ref="AQ32:AQ34"/>
    <mergeCell ref="AR32:AR34"/>
    <mergeCell ref="AS32:AS34"/>
    <mergeCell ref="AT32:AT34"/>
    <mergeCell ref="AP35:AP37"/>
    <mergeCell ref="AQ35:AQ37"/>
    <mergeCell ref="AR35:AR37"/>
    <mergeCell ref="AS35:AS37"/>
    <mergeCell ref="AT35:AT37"/>
    <mergeCell ref="AP24:AP25"/>
    <mergeCell ref="AQ24:AQ25"/>
    <mergeCell ref="AR24:AR25"/>
    <mergeCell ref="AS24:AS25"/>
    <mergeCell ref="AT24:AT25"/>
    <mergeCell ref="AP26:AP28"/>
    <mergeCell ref="AQ26:AQ28"/>
    <mergeCell ref="AR26:AR28"/>
    <mergeCell ref="AS26:AS28"/>
    <mergeCell ref="AT26:AT28"/>
    <mergeCell ref="AP19:AP21"/>
    <mergeCell ref="AQ19:AQ21"/>
    <mergeCell ref="AR19:AR21"/>
    <mergeCell ref="AS19:AS21"/>
    <mergeCell ref="AT19:AT21"/>
    <mergeCell ref="AP22:AP23"/>
    <mergeCell ref="AQ22:AQ23"/>
    <mergeCell ref="AR22:AR23"/>
    <mergeCell ref="AS22:AS23"/>
    <mergeCell ref="AT22:AT23"/>
    <mergeCell ref="AP7:AP14"/>
    <mergeCell ref="AQ7:AQ14"/>
    <mergeCell ref="AR7:AR14"/>
    <mergeCell ref="AS7:AS14"/>
    <mergeCell ref="AT7:AT14"/>
    <mergeCell ref="AP15:AP18"/>
    <mergeCell ref="AQ15:AQ18"/>
    <mergeCell ref="AR15:AR18"/>
    <mergeCell ref="AS15:AS18"/>
    <mergeCell ref="AT15:AT18"/>
    <mergeCell ref="AV2:AZ2"/>
    <mergeCell ref="AJ3:AJ4"/>
    <mergeCell ref="AK3:AK4"/>
    <mergeCell ref="AP3:AP4"/>
    <mergeCell ref="AV3:AZ3"/>
    <mergeCell ref="AP5:AP6"/>
    <mergeCell ref="AQ5:AQ6"/>
    <mergeCell ref="AR5:AR6"/>
    <mergeCell ref="AS5:AS6"/>
    <mergeCell ref="AT5:AT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"/>
  <sheetViews>
    <sheetView workbookViewId="0">
      <selection activeCell="G12" sqref="G12"/>
    </sheetView>
  </sheetViews>
  <sheetFormatPr baseColWidth="10" defaultColWidth="11.42578125" defaultRowHeight="15" x14ac:dyDescent="0.25"/>
  <cols>
    <col min="41" max="41" width="12.7109375" customWidth="1"/>
    <col min="46" max="46" width="13.42578125" customWidth="1"/>
    <col min="52" max="52" width="13.42578125" customWidth="1"/>
    <col min="56" max="56" width="13.140625" customWidth="1"/>
  </cols>
  <sheetData>
    <row r="1" spans="1:61" ht="15.75" thickBot="1" x14ac:dyDescent="0.3">
      <c r="A1" s="18"/>
      <c r="B1" s="19"/>
      <c r="C1" s="20"/>
      <c r="D1" s="39"/>
      <c r="E1" s="20"/>
      <c r="F1" s="20"/>
      <c r="G1" s="20"/>
      <c r="H1" s="20"/>
      <c r="I1" s="20"/>
      <c r="J1" s="20"/>
      <c r="K1" s="20"/>
      <c r="L1" s="20"/>
      <c r="M1" s="20"/>
      <c r="N1" s="39"/>
      <c r="O1" s="20"/>
      <c r="P1" s="20"/>
      <c r="Q1" s="20"/>
      <c r="R1" s="39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7"/>
      <c r="AI1" s="27"/>
      <c r="AJ1" s="93"/>
      <c r="AK1" s="93"/>
      <c r="AL1" s="94"/>
      <c r="AM1" s="94"/>
      <c r="AN1" s="94"/>
      <c r="AO1" s="94"/>
      <c r="AP1" s="1"/>
      <c r="AQ1" s="1"/>
      <c r="AR1" s="1"/>
      <c r="AS1" s="1"/>
      <c r="AT1" s="1"/>
      <c r="AU1" s="1"/>
      <c r="AV1" s="1"/>
      <c r="AW1" s="1"/>
      <c r="AX1" s="1"/>
      <c r="AY1" s="1"/>
      <c r="BI1" s="1"/>
    </row>
    <row r="2" spans="1:61" ht="15.75" thickBot="1" x14ac:dyDescent="0.3">
      <c r="A2" s="18"/>
      <c r="B2" s="19"/>
      <c r="C2" s="20"/>
      <c r="D2" s="39"/>
      <c r="E2" s="20"/>
      <c r="F2" s="20"/>
      <c r="G2" s="20"/>
      <c r="H2" s="20"/>
      <c r="I2" s="20"/>
      <c r="J2" s="20"/>
      <c r="K2" s="20"/>
      <c r="L2" s="20"/>
      <c r="M2" s="20"/>
      <c r="N2" s="39"/>
      <c r="O2" s="20"/>
      <c r="P2" s="20"/>
      <c r="Q2" s="20"/>
      <c r="R2" s="39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97" t="s">
        <v>1</v>
      </c>
      <c r="AW2" s="198"/>
      <c r="AX2" s="198"/>
      <c r="AY2" s="198"/>
      <c r="AZ2" s="199"/>
      <c r="BD2" s="1"/>
    </row>
    <row r="3" spans="1:61" x14ac:dyDescent="0.25">
      <c r="A3" s="18"/>
      <c r="B3" s="19"/>
      <c r="C3" s="20"/>
      <c r="D3" s="39"/>
      <c r="E3" s="20"/>
      <c r="F3" s="20"/>
      <c r="G3" s="20"/>
      <c r="H3" s="20"/>
      <c r="I3" s="20"/>
      <c r="J3" s="20"/>
      <c r="K3" s="20"/>
      <c r="L3" s="20"/>
      <c r="M3" s="20"/>
      <c r="N3" s="39"/>
      <c r="O3" s="20"/>
      <c r="P3" s="20"/>
      <c r="Q3" s="20"/>
      <c r="R3" s="39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"/>
      <c r="AI3" s="1"/>
      <c r="AJ3" s="223" t="s">
        <v>2</v>
      </c>
      <c r="AK3" s="200" t="s">
        <v>3</v>
      </c>
      <c r="AL3" s="147" t="s">
        <v>4</v>
      </c>
      <c r="AM3" s="3" t="s">
        <v>5</v>
      </c>
      <c r="AN3" s="3" t="s">
        <v>6</v>
      </c>
      <c r="AO3" s="3" t="s">
        <v>7</v>
      </c>
      <c r="AP3" s="225" t="s">
        <v>3</v>
      </c>
      <c r="AQ3" s="4" t="s">
        <v>4</v>
      </c>
      <c r="AR3" s="4" t="s">
        <v>5</v>
      </c>
      <c r="AS3" s="4" t="s">
        <v>6</v>
      </c>
      <c r="AT3" s="148" t="s">
        <v>7</v>
      </c>
      <c r="AU3" s="1"/>
      <c r="AV3" s="197" t="s">
        <v>56</v>
      </c>
      <c r="AW3" s="198"/>
      <c r="AX3" s="198"/>
      <c r="AY3" s="198"/>
      <c r="AZ3" s="199"/>
      <c r="BD3" s="1"/>
    </row>
    <row r="4" spans="1:61" ht="15.75" thickBot="1" x14ac:dyDescent="0.3">
      <c r="A4" s="5" t="s">
        <v>3</v>
      </c>
      <c r="B4" s="5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5" t="s">
        <v>21</v>
      </c>
      <c r="P4" s="5" t="s">
        <v>22</v>
      </c>
      <c r="Q4" s="5" t="s">
        <v>23</v>
      </c>
      <c r="R4" s="5" t="s">
        <v>24</v>
      </c>
      <c r="S4" s="5" t="s">
        <v>25</v>
      </c>
      <c r="T4" s="5" t="s">
        <v>26</v>
      </c>
      <c r="U4" s="5" t="s">
        <v>27</v>
      </c>
      <c r="V4" s="5" t="s">
        <v>28</v>
      </c>
      <c r="W4" s="5" t="s">
        <v>29</v>
      </c>
      <c r="X4" s="5" t="s">
        <v>30</v>
      </c>
      <c r="Y4" s="5" t="s">
        <v>31</v>
      </c>
      <c r="Z4" s="5" t="s">
        <v>32</v>
      </c>
      <c r="AA4" s="5" t="s">
        <v>33</v>
      </c>
      <c r="AB4" s="5" t="s">
        <v>34</v>
      </c>
      <c r="AC4" s="5" t="s">
        <v>35</v>
      </c>
      <c r="AD4" s="5" t="s">
        <v>36</v>
      </c>
      <c r="AE4" s="5" t="s">
        <v>37</v>
      </c>
      <c r="AF4" s="5" t="s">
        <v>38</v>
      </c>
      <c r="AG4" s="5" t="s">
        <v>39</v>
      </c>
      <c r="AH4" s="5" t="s">
        <v>40</v>
      </c>
      <c r="AI4" s="5" t="s">
        <v>41</v>
      </c>
      <c r="AJ4" s="224"/>
      <c r="AK4" s="201"/>
      <c r="AL4" s="149" t="s">
        <v>42</v>
      </c>
      <c r="AM4" s="9" t="s">
        <v>42</v>
      </c>
      <c r="AN4" s="9" t="s">
        <v>42</v>
      </c>
      <c r="AO4" s="9" t="s">
        <v>42</v>
      </c>
      <c r="AP4" s="226"/>
      <c r="AQ4" s="10" t="s">
        <v>42</v>
      </c>
      <c r="AR4" s="10" t="s">
        <v>42</v>
      </c>
      <c r="AS4" s="10" t="s">
        <v>42</v>
      </c>
      <c r="AT4" s="122" t="s">
        <v>42</v>
      </c>
      <c r="AU4" s="1"/>
      <c r="AV4" s="11" t="s">
        <v>43</v>
      </c>
      <c r="AW4" s="12" t="s">
        <v>4</v>
      </c>
      <c r="AX4" s="12" t="s">
        <v>44</v>
      </c>
      <c r="AY4" s="12" t="s">
        <v>45</v>
      </c>
      <c r="AZ4" s="13" t="s">
        <v>7</v>
      </c>
      <c r="BD4" s="1"/>
    </row>
    <row r="5" spans="1:61" x14ac:dyDescent="0.25">
      <c r="A5" s="18">
        <v>39753</v>
      </c>
      <c r="B5" s="19" t="s">
        <v>56</v>
      </c>
      <c r="C5" s="39">
        <v>12.2</v>
      </c>
      <c r="D5" s="39">
        <v>2</v>
      </c>
      <c r="E5" s="39">
        <v>0.5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58" t="s">
        <v>56</v>
      </c>
      <c r="AK5" s="95">
        <v>39753</v>
      </c>
      <c r="AL5" s="25">
        <f>SUM(C5:J5)+L5+M5+S5+T5+AB5+AG5+AH5+AI5</f>
        <v>14.7</v>
      </c>
      <c r="AM5" s="24">
        <f>K5+O5+Q5+U5+V5+W5+X5+Y5+Z5+AA5+AC5+AD5</f>
        <v>0</v>
      </c>
      <c r="AN5" s="24">
        <f>N5+P5+R5</f>
        <v>0</v>
      </c>
      <c r="AO5" s="24">
        <f>AE5+AF5</f>
        <v>0</v>
      </c>
      <c r="AP5" s="238">
        <v>2008</v>
      </c>
      <c r="AQ5" s="206">
        <f>SUM(AL5:AL6)</f>
        <v>15.299999999999999</v>
      </c>
      <c r="AR5" s="206">
        <f>SUM(AM5:AM6)</f>
        <v>0</v>
      </c>
      <c r="AS5" s="206">
        <f>SUM(AN5:AN6)</f>
        <v>0</v>
      </c>
      <c r="AT5" s="239">
        <f>SUM(AO5:AO6)</f>
        <v>0</v>
      </c>
      <c r="AU5" s="1"/>
      <c r="AV5" s="26">
        <v>2008</v>
      </c>
      <c r="AW5" s="27">
        <f>VALUE(AQ5)</f>
        <v>15.299999999999999</v>
      </c>
      <c r="AX5" s="27">
        <f>VALUE(AR5)</f>
        <v>0</v>
      </c>
      <c r="AY5" s="27">
        <f>VALUE(AS5)</f>
        <v>0</v>
      </c>
      <c r="AZ5" s="28">
        <f>VALUE(AT5)</f>
        <v>0</v>
      </c>
      <c r="BD5" s="1"/>
    </row>
    <row r="6" spans="1:61" ht="15.75" thickBot="1" x14ac:dyDescent="0.3">
      <c r="A6" s="18">
        <v>39783</v>
      </c>
      <c r="B6" s="19" t="s">
        <v>56</v>
      </c>
      <c r="C6" s="20">
        <v>0</v>
      </c>
      <c r="D6" s="39">
        <v>0.2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5">
        <v>0.4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75" t="s">
        <v>56</v>
      </c>
      <c r="AK6" s="96">
        <v>39783</v>
      </c>
      <c r="AL6" s="150">
        <f t="shared" ref="AL6:AL46" si="0">SUM(C6:J6)+L6+M6+S6+T6+AB6+AG6+AH6+AI6</f>
        <v>0.60000000000000009</v>
      </c>
      <c r="AM6" s="97">
        <f t="shared" ref="AM6:AM46" si="1">K6+O6+Q6+U6+V6+W6+X6+Y6+Z6+AA6+AC6+AD6</f>
        <v>0</v>
      </c>
      <c r="AN6" s="97">
        <f t="shared" ref="AN6:AN40" si="2">N6+P6+R6</f>
        <v>0</v>
      </c>
      <c r="AO6" s="33">
        <f t="shared" ref="AO6:AO37" si="3">AE6+AF6</f>
        <v>0</v>
      </c>
      <c r="AP6" s="236"/>
      <c r="AQ6" s="203"/>
      <c r="AR6" s="203"/>
      <c r="AS6" s="203"/>
      <c r="AT6" s="234"/>
      <c r="AU6" s="1"/>
      <c r="AV6" s="26">
        <v>2009</v>
      </c>
      <c r="AW6" s="27">
        <f>VALUE(AQ7)</f>
        <v>47.74</v>
      </c>
      <c r="AX6" s="27">
        <f>VALUE(AR7)</f>
        <v>0</v>
      </c>
      <c r="AY6" s="27">
        <f>VALUE(AS7)</f>
        <v>495.28</v>
      </c>
      <c r="AZ6" s="28">
        <f>VALUE(AT7)</f>
        <v>0</v>
      </c>
      <c r="BD6" s="1"/>
    </row>
    <row r="7" spans="1:61" x14ac:dyDescent="0.25">
      <c r="A7" s="18">
        <v>39814</v>
      </c>
      <c r="B7" s="19" t="s">
        <v>56</v>
      </c>
      <c r="C7" s="5">
        <v>8.1999999999999993</v>
      </c>
      <c r="D7" s="20">
        <v>0</v>
      </c>
      <c r="E7" s="44">
        <v>0.2</v>
      </c>
      <c r="F7" s="20">
        <v>0</v>
      </c>
      <c r="G7" s="20">
        <v>0</v>
      </c>
      <c r="H7" s="20">
        <v>0</v>
      </c>
      <c r="I7" s="5">
        <v>0.9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58" t="s">
        <v>56</v>
      </c>
      <c r="AK7" s="95">
        <v>39814</v>
      </c>
      <c r="AL7" s="25">
        <f t="shared" si="0"/>
        <v>9.2999999999999989</v>
      </c>
      <c r="AM7" s="24">
        <f t="shared" si="1"/>
        <v>0</v>
      </c>
      <c r="AN7" s="24">
        <f t="shared" si="2"/>
        <v>0</v>
      </c>
      <c r="AO7" s="24">
        <f t="shared" si="3"/>
        <v>0</v>
      </c>
      <c r="AP7" s="236">
        <v>2009</v>
      </c>
      <c r="AQ7" s="203">
        <f>SUM(AL7:AL14)</f>
        <v>47.74</v>
      </c>
      <c r="AR7" s="203">
        <f>SUM(AM7:AM14)</f>
        <v>0</v>
      </c>
      <c r="AS7" s="204">
        <f>SUM(AN7:AN14)</f>
        <v>495.28</v>
      </c>
      <c r="AT7" s="232">
        <f>SUM(AO7:AO14)</f>
        <v>0</v>
      </c>
      <c r="AU7" s="1"/>
      <c r="AV7" s="26">
        <v>2010</v>
      </c>
      <c r="AW7" s="27">
        <f>VALUE(AQ15)</f>
        <v>27.380000000000003</v>
      </c>
      <c r="AX7" s="27">
        <f>VALUE(AR15)</f>
        <v>7.6999999999999993</v>
      </c>
      <c r="AY7" s="27">
        <f>VALUE(AS15)</f>
        <v>0</v>
      </c>
      <c r="AZ7" s="28">
        <f>VALUE(AT15)</f>
        <v>0</v>
      </c>
      <c r="BD7" s="1"/>
    </row>
    <row r="8" spans="1:61" x14ac:dyDescent="0.25">
      <c r="A8" s="18">
        <v>39845</v>
      </c>
      <c r="B8" s="19" t="s">
        <v>56</v>
      </c>
      <c r="C8" s="5">
        <v>6.19</v>
      </c>
      <c r="D8" s="39">
        <v>0.5</v>
      </c>
      <c r="E8" s="44">
        <v>0.52</v>
      </c>
      <c r="F8" s="20">
        <v>0</v>
      </c>
      <c r="G8" s="20">
        <v>0</v>
      </c>
      <c r="H8" s="20">
        <v>0</v>
      </c>
      <c r="I8" s="20">
        <v>0</v>
      </c>
      <c r="J8" s="5">
        <v>2.06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65" t="s">
        <v>56</v>
      </c>
      <c r="AK8" s="98">
        <v>39845</v>
      </c>
      <c r="AL8" s="151">
        <f t="shared" si="0"/>
        <v>9.2700000000000014</v>
      </c>
      <c r="AM8" s="99">
        <f t="shared" si="1"/>
        <v>0</v>
      </c>
      <c r="AN8" s="99">
        <f t="shared" si="2"/>
        <v>0</v>
      </c>
      <c r="AO8" s="37">
        <f t="shared" si="3"/>
        <v>0</v>
      </c>
      <c r="AP8" s="236"/>
      <c r="AQ8" s="203"/>
      <c r="AR8" s="203"/>
      <c r="AS8" s="205"/>
      <c r="AT8" s="233"/>
      <c r="AU8" s="1"/>
      <c r="AV8" s="26">
        <v>2011</v>
      </c>
      <c r="AW8" s="27">
        <f>VALUE(AQ19)</f>
        <v>49.49</v>
      </c>
      <c r="AX8" s="27">
        <f>VALUE(AR19)</f>
        <v>0</v>
      </c>
      <c r="AY8" s="27">
        <f>VALUE(AS19)</f>
        <v>0</v>
      </c>
      <c r="AZ8" s="28">
        <f>VALUE(AT19)</f>
        <v>0</v>
      </c>
      <c r="BD8" s="1"/>
    </row>
    <row r="9" spans="1:61" x14ac:dyDescent="0.25">
      <c r="A9" s="18">
        <v>39873</v>
      </c>
      <c r="B9" s="19" t="s">
        <v>56</v>
      </c>
      <c r="C9" s="20">
        <v>0</v>
      </c>
      <c r="D9" s="5">
        <v>0.95</v>
      </c>
      <c r="E9" s="44">
        <v>1.31</v>
      </c>
      <c r="F9" s="20">
        <v>0</v>
      </c>
      <c r="G9" s="20">
        <v>0</v>
      </c>
      <c r="H9" s="20">
        <v>0</v>
      </c>
      <c r="I9" s="20">
        <v>0</v>
      </c>
      <c r="J9" s="5">
        <v>4.01</v>
      </c>
      <c r="K9" s="20">
        <v>0</v>
      </c>
      <c r="L9" s="5">
        <v>3.89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65" t="s">
        <v>56</v>
      </c>
      <c r="AK9" s="98">
        <v>39873</v>
      </c>
      <c r="AL9" s="151">
        <f t="shared" si="0"/>
        <v>10.16</v>
      </c>
      <c r="AM9" s="99">
        <f t="shared" si="1"/>
        <v>0</v>
      </c>
      <c r="AN9" s="99">
        <f t="shared" si="2"/>
        <v>0</v>
      </c>
      <c r="AO9" s="37">
        <f t="shared" si="3"/>
        <v>0</v>
      </c>
      <c r="AP9" s="236"/>
      <c r="AQ9" s="203"/>
      <c r="AR9" s="203"/>
      <c r="AS9" s="205"/>
      <c r="AT9" s="233"/>
      <c r="AU9" s="1"/>
      <c r="AV9" s="26">
        <v>2013</v>
      </c>
      <c r="AW9" s="27">
        <f>VALUE(AQ22)</f>
        <v>2077.9213376392631</v>
      </c>
      <c r="AX9" s="27">
        <f>VALUE(AR22)</f>
        <v>143.84467941911331</v>
      </c>
      <c r="AY9" s="27">
        <f>VALUE(AS22)</f>
        <v>162.69420628230938</v>
      </c>
      <c r="AZ9" s="28">
        <f>VALUE(AT22)</f>
        <v>0</v>
      </c>
      <c r="BD9" s="1"/>
    </row>
    <row r="10" spans="1:61" x14ac:dyDescent="0.25">
      <c r="A10" s="18">
        <v>39934</v>
      </c>
      <c r="B10" s="19" t="s">
        <v>56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65" t="s">
        <v>56</v>
      </c>
      <c r="AK10" s="98">
        <v>39934</v>
      </c>
      <c r="AL10" s="151">
        <f t="shared" si="0"/>
        <v>0</v>
      </c>
      <c r="AM10" s="99">
        <f t="shared" si="1"/>
        <v>0</v>
      </c>
      <c r="AN10" s="99">
        <f t="shared" si="2"/>
        <v>0</v>
      </c>
      <c r="AO10" s="37">
        <f t="shared" si="3"/>
        <v>0</v>
      </c>
      <c r="AP10" s="236"/>
      <c r="AQ10" s="203"/>
      <c r="AR10" s="203"/>
      <c r="AS10" s="205"/>
      <c r="AT10" s="233"/>
      <c r="AU10" s="1"/>
      <c r="AV10" s="26">
        <v>2014</v>
      </c>
      <c r="AW10" s="27">
        <f>VALUE(AQ24)</f>
        <v>6.2691393573746499</v>
      </c>
      <c r="AX10" s="27">
        <f>VALUE(AR24)</f>
        <v>4.8905343022990069</v>
      </c>
      <c r="AY10" s="27">
        <f>VALUE(AS24)</f>
        <v>45.92874445815621</v>
      </c>
      <c r="AZ10" s="28">
        <f>VALUE(AT24)</f>
        <v>4.5644986821457394</v>
      </c>
      <c r="BD10" s="1"/>
    </row>
    <row r="11" spans="1:61" x14ac:dyDescent="0.25">
      <c r="A11" s="18">
        <v>39995</v>
      </c>
      <c r="B11" s="19" t="s">
        <v>56</v>
      </c>
      <c r="C11" s="20">
        <v>0</v>
      </c>
      <c r="D11" s="20">
        <v>0</v>
      </c>
      <c r="E11" s="5">
        <v>1.45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65" t="s">
        <v>56</v>
      </c>
      <c r="AK11" s="98">
        <v>39995</v>
      </c>
      <c r="AL11" s="151">
        <f t="shared" si="0"/>
        <v>1.45</v>
      </c>
      <c r="AM11" s="99">
        <f t="shared" si="1"/>
        <v>0</v>
      </c>
      <c r="AN11" s="99">
        <f t="shared" si="2"/>
        <v>0</v>
      </c>
      <c r="AO11" s="37">
        <f t="shared" si="3"/>
        <v>0</v>
      </c>
      <c r="AP11" s="236"/>
      <c r="AQ11" s="203"/>
      <c r="AR11" s="203"/>
      <c r="AS11" s="205"/>
      <c r="AT11" s="233"/>
      <c r="AU11" s="1"/>
      <c r="AV11" s="26">
        <v>2015</v>
      </c>
      <c r="AW11" s="27">
        <f>VALUE(AQ26)</f>
        <v>23.98296934306569</v>
      </c>
      <c r="AX11" s="27">
        <f>VALUE(AR26)</f>
        <v>17.270599999999998</v>
      </c>
      <c r="AY11" s="27">
        <f>VALUE(AS26)</f>
        <v>61.135379999999998</v>
      </c>
      <c r="AZ11" s="28">
        <f>VALUE(AT26)</f>
        <v>3</v>
      </c>
      <c r="BD11" s="1"/>
    </row>
    <row r="12" spans="1:61" x14ac:dyDescent="0.25">
      <c r="A12" s="18">
        <v>40026</v>
      </c>
      <c r="B12" s="19" t="s">
        <v>56</v>
      </c>
      <c r="C12" s="39">
        <v>8.3000000000000007</v>
      </c>
      <c r="D12" s="5">
        <v>0.66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65" t="s">
        <v>56</v>
      </c>
      <c r="AK12" s="98">
        <v>40026</v>
      </c>
      <c r="AL12" s="151">
        <f t="shared" si="0"/>
        <v>8.9600000000000009</v>
      </c>
      <c r="AM12" s="99">
        <f t="shared" si="1"/>
        <v>0</v>
      </c>
      <c r="AN12" s="99">
        <f t="shared" si="2"/>
        <v>0</v>
      </c>
      <c r="AO12" s="37">
        <f t="shared" si="3"/>
        <v>0</v>
      </c>
      <c r="AP12" s="236"/>
      <c r="AQ12" s="203"/>
      <c r="AR12" s="203"/>
      <c r="AS12" s="205"/>
      <c r="AT12" s="233"/>
      <c r="AU12" s="1"/>
      <c r="AV12" s="26">
        <v>2016</v>
      </c>
      <c r="AW12" s="27">
        <f>VALUE(AQ29)</f>
        <v>287.97774465971179</v>
      </c>
      <c r="AX12" s="27">
        <f>VALUE(AR29)</f>
        <v>531.87282662692462</v>
      </c>
      <c r="AY12" s="27">
        <f>VALUE(AS29)</f>
        <v>68.644908097367079</v>
      </c>
      <c r="AZ12" s="28">
        <f>VALUE(AT29)</f>
        <v>9.6522603079980076</v>
      </c>
      <c r="BD12" s="1"/>
    </row>
    <row r="13" spans="1:61" x14ac:dyDescent="0.25">
      <c r="A13" s="18">
        <v>40087</v>
      </c>
      <c r="B13" s="19" t="s">
        <v>56</v>
      </c>
      <c r="C13" s="20">
        <v>0</v>
      </c>
      <c r="D13" s="5">
        <v>1.58</v>
      </c>
      <c r="E13" s="5">
        <v>4.58</v>
      </c>
      <c r="F13" s="20">
        <v>0</v>
      </c>
      <c r="G13" s="20">
        <v>0</v>
      </c>
      <c r="H13" s="5">
        <v>2.44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5">
        <v>495.28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65" t="s">
        <v>56</v>
      </c>
      <c r="AK13" s="98">
        <v>40087</v>
      </c>
      <c r="AL13" s="151">
        <f t="shared" si="0"/>
        <v>8.6</v>
      </c>
      <c r="AM13" s="99">
        <f t="shared" si="1"/>
        <v>0</v>
      </c>
      <c r="AN13" s="99">
        <f t="shared" si="2"/>
        <v>495.28</v>
      </c>
      <c r="AO13" s="37">
        <f t="shared" si="3"/>
        <v>0</v>
      </c>
      <c r="AP13" s="236"/>
      <c r="AQ13" s="203"/>
      <c r="AR13" s="203"/>
      <c r="AS13" s="205"/>
      <c r="AT13" s="233"/>
      <c r="AU13" s="1"/>
      <c r="AV13" s="26">
        <v>2017</v>
      </c>
      <c r="AW13" s="27">
        <f>VALUE(AQ32)</f>
        <v>102.6</v>
      </c>
      <c r="AX13" s="27">
        <f>VALUE(AR32)</f>
        <v>200.79999999999998</v>
      </c>
      <c r="AY13" s="27">
        <f>VALUE(AS32)</f>
        <v>243.7</v>
      </c>
      <c r="AZ13" s="28">
        <f>VALUE(AT32)</f>
        <v>0</v>
      </c>
      <c r="BD13" s="1"/>
    </row>
    <row r="14" spans="1:61" ht="15.75" thickBot="1" x14ac:dyDescent="0.3">
      <c r="A14" s="18">
        <v>40148</v>
      </c>
      <c r="B14" s="19" t="s">
        <v>56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75" t="s">
        <v>56</v>
      </c>
      <c r="AK14" s="96">
        <v>40148</v>
      </c>
      <c r="AL14" s="150">
        <f t="shared" si="0"/>
        <v>0</v>
      </c>
      <c r="AM14" s="97">
        <f t="shared" si="1"/>
        <v>0</v>
      </c>
      <c r="AN14" s="97">
        <f t="shared" si="2"/>
        <v>0</v>
      </c>
      <c r="AO14" s="33">
        <f t="shared" si="3"/>
        <v>0</v>
      </c>
      <c r="AP14" s="236"/>
      <c r="AQ14" s="203"/>
      <c r="AR14" s="203"/>
      <c r="AS14" s="206"/>
      <c r="AT14" s="239"/>
      <c r="AU14" s="1"/>
      <c r="AV14" s="26">
        <v>2018</v>
      </c>
      <c r="AW14" s="27">
        <f>VALUE(AQ35)</f>
        <v>906.80000000000007</v>
      </c>
      <c r="AX14" s="27">
        <f>VALUE(AR35)</f>
        <v>18</v>
      </c>
      <c r="AY14" s="27">
        <f>VALUE(AS35)</f>
        <v>158.80000000000001</v>
      </c>
      <c r="AZ14" s="28">
        <f>VALUE(AT35)</f>
        <v>8</v>
      </c>
      <c r="BD14" s="1"/>
    </row>
    <row r="15" spans="1:61" x14ac:dyDescent="0.25">
      <c r="A15" s="18">
        <v>40210</v>
      </c>
      <c r="B15" s="19" t="s">
        <v>56</v>
      </c>
      <c r="C15" s="39">
        <v>20.71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58" t="s">
        <v>56</v>
      </c>
      <c r="AK15" s="95">
        <v>40210</v>
      </c>
      <c r="AL15" s="25">
        <f t="shared" si="0"/>
        <v>20.71</v>
      </c>
      <c r="AM15" s="24">
        <f t="shared" si="1"/>
        <v>0</v>
      </c>
      <c r="AN15" s="24">
        <f t="shared" si="2"/>
        <v>0</v>
      </c>
      <c r="AO15" s="24">
        <f t="shared" si="3"/>
        <v>0</v>
      </c>
      <c r="AP15" s="230">
        <v>2010</v>
      </c>
      <c r="AQ15" s="204">
        <f>SUM(AL15:AL18)</f>
        <v>27.380000000000003</v>
      </c>
      <c r="AR15" s="204">
        <f>SUM(AM15:AM18)</f>
        <v>7.6999999999999993</v>
      </c>
      <c r="AS15" s="204">
        <f>SUM(AN15:AN18)</f>
        <v>0</v>
      </c>
      <c r="AT15" s="232">
        <f>SUM(AO15:AO18)</f>
        <v>0</v>
      </c>
      <c r="AU15" s="1"/>
      <c r="AV15" s="26">
        <v>2019</v>
      </c>
      <c r="AW15" s="27">
        <f>VALUE(AQ38)</f>
        <v>129.89594581329146</v>
      </c>
      <c r="AX15" s="27">
        <f>VALUE(AR38)</f>
        <v>0</v>
      </c>
      <c r="AY15" s="27">
        <f>VALUE(AS38)</f>
        <v>21.210856974575435</v>
      </c>
      <c r="AZ15" s="28">
        <f>VALUE(AT38)</f>
        <v>0</v>
      </c>
      <c r="BD15" s="1"/>
    </row>
    <row r="16" spans="1:61" x14ac:dyDescent="0.25">
      <c r="A16" s="18">
        <v>40269</v>
      </c>
      <c r="B16" s="19" t="s">
        <v>56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65" t="s">
        <v>56</v>
      </c>
      <c r="AK16" s="98">
        <v>40269</v>
      </c>
      <c r="AL16" s="151">
        <f t="shared" si="0"/>
        <v>0</v>
      </c>
      <c r="AM16" s="99">
        <f t="shared" si="1"/>
        <v>0</v>
      </c>
      <c r="AN16" s="99">
        <f t="shared" si="2"/>
        <v>0</v>
      </c>
      <c r="AO16" s="37">
        <f t="shared" si="3"/>
        <v>0</v>
      </c>
      <c r="AP16" s="231"/>
      <c r="AQ16" s="205"/>
      <c r="AR16" s="205"/>
      <c r="AS16" s="205"/>
      <c r="AT16" s="233"/>
      <c r="AU16" s="1"/>
      <c r="AV16" s="26">
        <v>2021</v>
      </c>
      <c r="AW16" s="27">
        <f>VALUE(AQ41)</f>
        <v>155.28580669800235</v>
      </c>
      <c r="AX16" s="27">
        <f>VALUE(AR41)</f>
        <v>175.048</v>
      </c>
      <c r="AY16" s="27">
        <f>VALUE(AS41)</f>
        <v>153.62745000000001</v>
      </c>
      <c r="AZ16" s="28">
        <f>VALUE(AT41)</f>
        <v>0</v>
      </c>
      <c r="BD16" s="1"/>
    </row>
    <row r="17" spans="1:61" ht="15.75" thickBot="1" x14ac:dyDescent="0.3">
      <c r="A17" s="18">
        <v>40330</v>
      </c>
      <c r="B17" s="19" t="s">
        <v>56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65" t="s">
        <v>56</v>
      </c>
      <c r="AK17" s="98">
        <v>40330</v>
      </c>
      <c r="AL17" s="151">
        <f t="shared" si="0"/>
        <v>0</v>
      </c>
      <c r="AM17" s="99">
        <f t="shared" si="1"/>
        <v>0</v>
      </c>
      <c r="AN17" s="99">
        <f t="shared" si="2"/>
        <v>0</v>
      </c>
      <c r="AO17" s="37">
        <f t="shared" si="3"/>
        <v>0</v>
      </c>
      <c r="AP17" s="231"/>
      <c r="AQ17" s="205"/>
      <c r="AR17" s="205"/>
      <c r="AS17" s="205"/>
      <c r="AT17" s="233"/>
      <c r="AU17" s="1"/>
      <c r="AV17" s="41">
        <v>2022</v>
      </c>
      <c r="AW17" s="42">
        <f>VALUE(AQ46)</f>
        <v>37.5</v>
      </c>
      <c r="AX17" s="42">
        <f>VALUE(AR46)</f>
        <v>0</v>
      </c>
      <c r="AY17" s="42">
        <f>VALUE(AS46)</f>
        <v>23.2</v>
      </c>
      <c r="AZ17" s="43">
        <f>VALUE(AT46)</f>
        <v>4.0999999999999996</v>
      </c>
      <c r="BD17" s="1"/>
    </row>
    <row r="18" spans="1:61" ht="15.75" thickBot="1" x14ac:dyDescent="0.3">
      <c r="A18" s="18">
        <v>40452</v>
      </c>
      <c r="B18" s="19" t="s">
        <v>56</v>
      </c>
      <c r="C18" s="39">
        <v>3.47</v>
      </c>
      <c r="D18" s="39">
        <v>1.01</v>
      </c>
      <c r="E18" s="39">
        <v>1.2</v>
      </c>
      <c r="F18" s="20">
        <v>0</v>
      </c>
      <c r="G18" s="20">
        <v>0</v>
      </c>
      <c r="H18" s="39">
        <v>0.99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39">
        <v>4.3099999999999996</v>
      </c>
      <c r="AA18" s="39">
        <v>3.39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75" t="s">
        <v>56</v>
      </c>
      <c r="AK18" s="96">
        <v>40452</v>
      </c>
      <c r="AL18" s="150">
        <f t="shared" si="0"/>
        <v>6.6700000000000008</v>
      </c>
      <c r="AM18" s="97">
        <f t="shared" si="1"/>
        <v>7.6999999999999993</v>
      </c>
      <c r="AN18" s="97">
        <f t="shared" si="2"/>
        <v>0</v>
      </c>
      <c r="AO18" s="33">
        <f t="shared" si="3"/>
        <v>0</v>
      </c>
      <c r="AP18" s="238"/>
      <c r="AQ18" s="206"/>
      <c r="AR18" s="206"/>
      <c r="AS18" s="206"/>
      <c r="AT18" s="239"/>
      <c r="AU18" s="1"/>
      <c r="AV18" s="1"/>
      <c r="AW18" s="1"/>
      <c r="AX18" s="1"/>
      <c r="AY18" s="1"/>
      <c r="BI18" s="1"/>
    </row>
    <row r="19" spans="1:61" x14ac:dyDescent="0.25">
      <c r="A19" s="18">
        <v>40544</v>
      </c>
      <c r="B19" s="19" t="s">
        <v>56</v>
      </c>
      <c r="C19" s="20">
        <v>0</v>
      </c>
      <c r="D19" s="39">
        <v>43.37</v>
      </c>
      <c r="E19" s="39">
        <v>2.91</v>
      </c>
      <c r="F19" s="20">
        <v>0</v>
      </c>
      <c r="G19" s="39">
        <v>1.04</v>
      </c>
      <c r="H19" s="39">
        <v>0.53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58" t="s">
        <v>56</v>
      </c>
      <c r="AK19" s="95">
        <v>40544</v>
      </c>
      <c r="AL19" s="25">
        <f t="shared" si="0"/>
        <v>47.85</v>
      </c>
      <c r="AM19" s="24">
        <f t="shared" si="1"/>
        <v>0</v>
      </c>
      <c r="AN19" s="24">
        <f t="shared" si="2"/>
        <v>0</v>
      </c>
      <c r="AO19" s="24">
        <f t="shared" si="3"/>
        <v>0</v>
      </c>
      <c r="AP19" s="230">
        <v>2011</v>
      </c>
      <c r="AQ19" s="204">
        <f>SUM(AL19:AL21)</f>
        <v>49.49</v>
      </c>
      <c r="AR19" s="204">
        <f>SUM(AM19:AM21)</f>
        <v>0</v>
      </c>
      <c r="AS19" s="204">
        <f>SUM(AN19:AN21)</f>
        <v>0</v>
      </c>
      <c r="AT19" s="232">
        <f>SUM(AO19:AO21)</f>
        <v>0</v>
      </c>
      <c r="AU19" s="1"/>
      <c r="AV19" s="1"/>
      <c r="AW19" s="1"/>
      <c r="AX19" s="1"/>
      <c r="AY19" s="1"/>
      <c r="BI19" s="1"/>
    </row>
    <row r="20" spans="1:61" x14ac:dyDescent="0.25">
      <c r="A20" s="18">
        <v>40634</v>
      </c>
      <c r="B20" s="19" t="s">
        <v>56</v>
      </c>
      <c r="C20" s="20">
        <v>0</v>
      </c>
      <c r="D20" s="39">
        <v>0.36</v>
      </c>
      <c r="E20" s="39">
        <v>1.28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65" t="s">
        <v>56</v>
      </c>
      <c r="AK20" s="98">
        <v>40634</v>
      </c>
      <c r="AL20" s="151">
        <f t="shared" si="0"/>
        <v>1.6400000000000001</v>
      </c>
      <c r="AM20" s="99">
        <f t="shared" si="1"/>
        <v>0</v>
      </c>
      <c r="AN20" s="99">
        <f t="shared" si="2"/>
        <v>0</v>
      </c>
      <c r="AO20" s="37">
        <f t="shared" si="3"/>
        <v>0</v>
      </c>
      <c r="AP20" s="231"/>
      <c r="AQ20" s="205"/>
      <c r="AR20" s="205"/>
      <c r="AS20" s="205"/>
      <c r="AT20" s="233"/>
      <c r="AU20" s="1"/>
      <c r="AV20" s="1"/>
      <c r="AW20" s="1"/>
      <c r="AX20" s="1"/>
      <c r="AY20" s="1"/>
      <c r="BI20" s="1"/>
    </row>
    <row r="21" spans="1:61" ht="15.75" thickBot="1" x14ac:dyDescent="0.3">
      <c r="A21" s="18">
        <v>40756</v>
      </c>
      <c r="B21" s="19" t="s">
        <v>56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75" t="s">
        <v>56</v>
      </c>
      <c r="AK21" s="96">
        <v>40756</v>
      </c>
      <c r="AL21" s="150">
        <f t="shared" si="0"/>
        <v>0</v>
      </c>
      <c r="AM21" s="97">
        <f t="shared" si="1"/>
        <v>0</v>
      </c>
      <c r="AN21" s="97">
        <f t="shared" si="2"/>
        <v>0</v>
      </c>
      <c r="AO21" s="33">
        <f t="shared" si="3"/>
        <v>0</v>
      </c>
      <c r="AP21" s="238"/>
      <c r="AQ21" s="206"/>
      <c r="AR21" s="206"/>
      <c r="AS21" s="206"/>
      <c r="AT21" s="239"/>
      <c r="AU21" s="1"/>
      <c r="AV21" s="1"/>
      <c r="AW21" s="1"/>
      <c r="AX21" s="1"/>
      <c r="AY21" s="1"/>
      <c r="BI21" s="1"/>
    </row>
    <row r="22" spans="1:61" x14ac:dyDescent="0.25">
      <c r="A22" s="18">
        <v>41334</v>
      </c>
      <c r="B22" s="19" t="s">
        <v>56</v>
      </c>
      <c r="C22" s="39">
        <v>243.93229348814438</v>
      </c>
      <c r="D22" s="39">
        <v>10.054556900048961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39">
        <v>1.4571821594273857</v>
      </c>
      <c r="O22" s="144">
        <v>8.7430929565643147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144">
        <v>4.3715464782821574</v>
      </c>
      <c r="AA22" s="144">
        <v>7.2859107971369292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58" t="s">
        <v>56</v>
      </c>
      <c r="AK22" s="95">
        <v>41334</v>
      </c>
      <c r="AL22" s="25">
        <f t="shared" si="0"/>
        <v>253.98685038819335</v>
      </c>
      <c r="AM22" s="24">
        <f t="shared" si="1"/>
        <v>20.400550231983402</v>
      </c>
      <c r="AN22" s="24">
        <f t="shared" si="2"/>
        <v>1.4571821594273857</v>
      </c>
      <c r="AO22" s="24">
        <f t="shared" si="3"/>
        <v>0</v>
      </c>
      <c r="AP22" s="230">
        <v>2013</v>
      </c>
      <c r="AQ22" s="204">
        <f>SUM(AL22:AL23)</f>
        <v>2077.9213376392631</v>
      </c>
      <c r="AR22" s="204">
        <f>SUM(AM22:AM23)</f>
        <v>143.84467941911331</v>
      </c>
      <c r="AS22" s="204">
        <f>SUM(AN22:AN23)</f>
        <v>162.69420628230938</v>
      </c>
      <c r="AT22" s="232">
        <f>SUM(AO22:AO23)</f>
        <v>0</v>
      </c>
      <c r="AU22" s="1"/>
      <c r="AV22" s="1"/>
      <c r="AW22" s="1"/>
      <c r="AX22" s="1"/>
      <c r="AY22" s="1"/>
      <c r="BI22" s="1"/>
    </row>
    <row r="23" spans="1:61" ht="15.75" thickBot="1" x14ac:dyDescent="0.3">
      <c r="A23" s="18">
        <v>41548</v>
      </c>
      <c r="B23" s="19" t="s">
        <v>56</v>
      </c>
      <c r="C23" s="44">
        <v>1597.1771176365576</v>
      </c>
      <c r="D23" s="39">
        <v>194.09215389114888</v>
      </c>
      <c r="E23" s="39">
        <v>19.371232580134233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39">
        <v>26.587966286458748</v>
      </c>
      <c r="L23" s="39">
        <v>11.394842694196605</v>
      </c>
      <c r="M23" s="20">
        <v>0</v>
      </c>
      <c r="N23" s="39">
        <v>38.172723025558632</v>
      </c>
      <c r="O23" s="39">
        <v>12.914155053422819</v>
      </c>
      <c r="P23" s="39">
        <v>2.2789685388393215</v>
      </c>
      <c r="Q23" s="20">
        <v>0</v>
      </c>
      <c r="R23" s="39">
        <v>120.78533255848403</v>
      </c>
      <c r="S23" s="39">
        <v>1.8991404490327681</v>
      </c>
      <c r="T23" s="20">
        <v>0</v>
      </c>
      <c r="U23" s="39">
        <v>59.253182009822353</v>
      </c>
      <c r="V23" s="20">
        <v>0</v>
      </c>
      <c r="W23" s="20">
        <v>0</v>
      </c>
      <c r="X23" s="20">
        <v>0</v>
      </c>
      <c r="Y23" s="20">
        <v>0</v>
      </c>
      <c r="Z23" s="39">
        <v>6.4570775267114096</v>
      </c>
      <c r="AA23" s="39">
        <v>18.231748310714572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75" t="s">
        <v>56</v>
      </c>
      <c r="AK23" s="96">
        <v>41548</v>
      </c>
      <c r="AL23" s="150">
        <f t="shared" si="0"/>
        <v>1823.9344872510699</v>
      </c>
      <c r="AM23" s="97">
        <f t="shared" si="1"/>
        <v>123.4441291871299</v>
      </c>
      <c r="AN23" s="97">
        <f t="shared" si="2"/>
        <v>161.23702412288199</v>
      </c>
      <c r="AO23" s="33">
        <f t="shared" si="3"/>
        <v>0</v>
      </c>
      <c r="AP23" s="238"/>
      <c r="AQ23" s="206"/>
      <c r="AR23" s="206"/>
      <c r="AS23" s="206"/>
      <c r="AT23" s="239"/>
      <c r="AU23" s="1"/>
      <c r="AV23" s="1"/>
      <c r="AW23" s="1"/>
      <c r="AX23" s="1"/>
      <c r="AY23" s="1"/>
      <c r="BI23" s="1"/>
    </row>
    <row r="24" spans="1:61" x14ac:dyDescent="0.25">
      <c r="A24" s="18">
        <v>41852</v>
      </c>
      <c r="B24" s="19" t="s">
        <v>56</v>
      </c>
      <c r="C24" s="20">
        <v>0</v>
      </c>
      <c r="D24" s="39">
        <v>3.9124274418392049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39">
        <v>19.562137209196027</v>
      </c>
      <c r="O24" s="20">
        <v>0</v>
      </c>
      <c r="P24" s="39">
        <v>4.4014808720691061</v>
      </c>
      <c r="Q24" s="20">
        <v>0</v>
      </c>
      <c r="R24" s="39">
        <v>7.8248548836784124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39">
        <v>4.8905343022990069</v>
      </c>
      <c r="AD24" s="20">
        <v>0</v>
      </c>
      <c r="AE24" s="20">
        <v>0</v>
      </c>
      <c r="AF24" s="39">
        <v>4.5644986821457394</v>
      </c>
      <c r="AG24" s="20">
        <v>0</v>
      </c>
      <c r="AH24" s="20">
        <v>0</v>
      </c>
      <c r="AI24" s="20">
        <v>0</v>
      </c>
      <c r="AJ24" s="58" t="s">
        <v>56</v>
      </c>
      <c r="AK24" s="95">
        <v>41852</v>
      </c>
      <c r="AL24" s="25">
        <f t="shared" si="0"/>
        <v>3.9124274418392049</v>
      </c>
      <c r="AM24" s="24">
        <f t="shared" si="1"/>
        <v>4.8905343022990069</v>
      </c>
      <c r="AN24" s="24">
        <f t="shared" si="2"/>
        <v>31.788472964943544</v>
      </c>
      <c r="AO24" s="24">
        <f t="shared" si="3"/>
        <v>4.5644986821457394</v>
      </c>
      <c r="AP24" s="230">
        <v>2014</v>
      </c>
      <c r="AQ24" s="204">
        <f>SUM(AL24:AL25)</f>
        <v>6.2691393573746499</v>
      </c>
      <c r="AR24" s="204">
        <f>SUM(AM24:AM25)</f>
        <v>4.8905343022990069</v>
      </c>
      <c r="AS24" s="204">
        <f>SUM(AN24:AN25)</f>
        <v>45.92874445815621</v>
      </c>
      <c r="AT24" s="232">
        <f>SUM(AO24:AO25)</f>
        <v>4.5644986821457394</v>
      </c>
      <c r="AU24" s="1"/>
      <c r="AV24" s="1"/>
      <c r="AW24" s="1"/>
      <c r="AX24" s="1"/>
      <c r="AY24" s="1"/>
      <c r="BI24" s="1"/>
    </row>
    <row r="25" spans="1:61" ht="15.75" thickBot="1" x14ac:dyDescent="0.3">
      <c r="A25" s="18">
        <v>41883</v>
      </c>
      <c r="B25" s="19" t="s">
        <v>56</v>
      </c>
      <c r="C25" s="20">
        <v>0</v>
      </c>
      <c r="D25" s="39">
        <v>2.3567119155354446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9">
        <v>9.8981900452488674</v>
      </c>
      <c r="O25" s="20">
        <v>0</v>
      </c>
      <c r="P25" s="20">
        <v>0</v>
      </c>
      <c r="Q25" s="20">
        <v>0</v>
      </c>
      <c r="R25" s="39">
        <v>4.2420814479638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75" t="s">
        <v>56</v>
      </c>
      <c r="AK25" s="96">
        <v>41883</v>
      </c>
      <c r="AL25" s="150">
        <f t="shared" si="0"/>
        <v>2.3567119155354446</v>
      </c>
      <c r="AM25" s="97">
        <f t="shared" si="1"/>
        <v>0</v>
      </c>
      <c r="AN25" s="97">
        <f t="shared" si="2"/>
        <v>14.140271493212667</v>
      </c>
      <c r="AO25" s="33">
        <f t="shared" si="3"/>
        <v>0</v>
      </c>
      <c r="AP25" s="238"/>
      <c r="AQ25" s="206"/>
      <c r="AR25" s="206"/>
      <c r="AS25" s="206"/>
      <c r="AT25" s="239"/>
      <c r="AU25" s="1"/>
      <c r="AV25" s="1"/>
      <c r="AW25" s="1"/>
      <c r="AX25" s="1"/>
      <c r="AY25" s="1"/>
      <c r="BI25" s="1"/>
    </row>
    <row r="26" spans="1:61" x14ac:dyDescent="0.25">
      <c r="A26" s="18">
        <v>42036</v>
      </c>
      <c r="B26" s="19" t="s">
        <v>56</v>
      </c>
      <c r="C26" s="20">
        <v>0</v>
      </c>
      <c r="D26" s="39">
        <v>7.3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39">
        <v>36.5</v>
      </c>
      <c r="O26" s="20">
        <v>0</v>
      </c>
      <c r="P26" s="20">
        <v>3.5</v>
      </c>
      <c r="Q26" s="20">
        <v>0</v>
      </c>
      <c r="R26" s="39">
        <v>10.5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39">
        <v>7.3</v>
      </c>
      <c r="AB26" s="20">
        <v>0</v>
      </c>
      <c r="AC26" s="20">
        <v>0</v>
      </c>
      <c r="AD26" s="20">
        <v>0</v>
      </c>
      <c r="AE26" s="20">
        <v>0</v>
      </c>
      <c r="AF26" s="39">
        <v>3</v>
      </c>
      <c r="AG26" s="20">
        <v>0</v>
      </c>
      <c r="AH26" s="20">
        <v>0</v>
      </c>
      <c r="AI26" s="20">
        <v>0</v>
      </c>
      <c r="AJ26" s="58" t="s">
        <v>56</v>
      </c>
      <c r="AK26" s="95">
        <v>42036</v>
      </c>
      <c r="AL26" s="25">
        <f t="shared" si="0"/>
        <v>7.3</v>
      </c>
      <c r="AM26" s="24">
        <f t="shared" si="1"/>
        <v>7.3</v>
      </c>
      <c r="AN26" s="24">
        <f t="shared" si="2"/>
        <v>50.5</v>
      </c>
      <c r="AO26" s="24">
        <f t="shared" si="3"/>
        <v>3</v>
      </c>
      <c r="AP26" s="236">
        <v>2015</v>
      </c>
      <c r="AQ26" s="203">
        <f>SUM(AL26:AL28)</f>
        <v>23.98296934306569</v>
      </c>
      <c r="AR26" s="203">
        <f>SUM(AM26:AM28)</f>
        <v>17.270599999999998</v>
      </c>
      <c r="AS26" s="203">
        <f>SUM(AN26:AN28)</f>
        <v>61.135379999999998</v>
      </c>
      <c r="AT26" s="234">
        <f>SUM(AO26:AO28)</f>
        <v>3</v>
      </c>
      <c r="AU26" s="1"/>
      <c r="AV26" s="1"/>
      <c r="AW26" s="1"/>
      <c r="AX26" s="1"/>
      <c r="AY26" s="1"/>
      <c r="BI26" s="1"/>
    </row>
    <row r="27" spans="1:61" x14ac:dyDescent="0.25">
      <c r="A27" s="18">
        <v>42156</v>
      </c>
      <c r="B27" s="19" t="s">
        <v>56</v>
      </c>
      <c r="C27" s="20">
        <v>0</v>
      </c>
      <c r="D27" s="20">
        <v>0</v>
      </c>
      <c r="E27" s="39">
        <v>2.6587999999999998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39">
        <v>4.9852999999999996</v>
      </c>
      <c r="M27" s="39">
        <v>1.9941</v>
      </c>
      <c r="N27" s="20">
        <v>0</v>
      </c>
      <c r="O27" s="20">
        <v>0</v>
      </c>
      <c r="P27" s="20">
        <v>0</v>
      </c>
      <c r="Q27" s="20">
        <v>0</v>
      </c>
      <c r="R27" s="39">
        <v>10.63538</v>
      </c>
      <c r="S27" s="39">
        <v>3.9882</v>
      </c>
      <c r="T27" s="20">
        <v>0</v>
      </c>
      <c r="U27" s="39">
        <v>9.9705999999999992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65" t="s">
        <v>56</v>
      </c>
      <c r="AK27" s="98">
        <v>42156</v>
      </c>
      <c r="AL27" s="151">
        <f t="shared" si="0"/>
        <v>13.6264</v>
      </c>
      <c r="AM27" s="99">
        <f t="shared" si="1"/>
        <v>9.9705999999999992</v>
      </c>
      <c r="AN27" s="99">
        <f t="shared" si="2"/>
        <v>10.63538</v>
      </c>
      <c r="AO27" s="37">
        <f t="shared" si="3"/>
        <v>0</v>
      </c>
      <c r="AP27" s="236"/>
      <c r="AQ27" s="203"/>
      <c r="AR27" s="203"/>
      <c r="AS27" s="203"/>
      <c r="AT27" s="234"/>
      <c r="AU27" s="1"/>
      <c r="AV27" s="1"/>
      <c r="AW27" s="1"/>
      <c r="AX27" s="1"/>
      <c r="AY27" s="1"/>
      <c r="BI27" s="1"/>
    </row>
    <row r="28" spans="1:61" ht="15.75" thickBot="1" x14ac:dyDescent="0.3">
      <c r="A28" s="18">
        <v>42248</v>
      </c>
      <c r="B28" s="19" t="s">
        <v>56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39">
        <v>3.0565693430656906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75" t="s">
        <v>56</v>
      </c>
      <c r="AK28" s="96">
        <v>42248</v>
      </c>
      <c r="AL28" s="150">
        <f t="shared" si="0"/>
        <v>3.0565693430656906</v>
      </c>
      <c r="AM28" s="97">
        <f t="shared" si="1"/>
        <v>0</v>
      </c>
      <c r="AN28" s="97">
        <f t="shared" si="2"/>
        <v>0</v>
      </c>
      <c r="AO28" s="33">
        <f t="shared" si="3"/>
        <v>0</v>
      </c>
      <c r="AP28" s="236"/>
      <c r="AQ28" s="203"/>
      <c r="AR28" s="203"/>
      <c r="AS28" s="203"/>
      <c r="AT28" s="234"/>
      <c r="AU28" s="1"/>
      <c r="AV28" s="1"/>
      <c r="AW28" s="1"/>
      <c r="AX28" s="1"/>
      <c r="AY28" s="1"/>
      <c r="BI28" s="1"/>
    </row>
    <row r="29" spans="1:61" x14ac:dyDescent="0.25">
      <c r="A29" s="18">
        <v>42401</v>
      </c>
      <c r="B29" s="19" t="s">
        <v>56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39">
        <v>125.6</v>
      </c>
      <c r="AC29" s="20">
        <v>0</v>
      </c>
      <c r="AD29" s="20">
        <v>0</v>
      </c>
      <c r="AE29" s="20">
        <v>0</v>
      </c>
      <c r="AF29" s="20">
        <v>0</v>
      </c>
      <c r="AG29" s="39">
        <v>79.099999999999994</v>
      </c>
      <c r="AH29" s="39">
        <v>23.7</v>
      </c>
      <c r="AI29" s="20">
        <v>0</v>
      </c>
      <c r="AJ29" s="58" t="s">
        <v>56</v>
      </c>
      <c r="AK29" s="152">
        <v>42401</v>
      </c>
      <c r="AL29" s="25">
        <f t="shared" si="0"/>
        <v>228.39999999999998</v>
      </c>
      <c r="AM29" s="24">
        <f t="shared" si="1"/>
        <v>0</v>
      </c>
      <c r="AN29" s="24">
        <f t="shared" si="2"/>
        <v>0</v>
      </c>
      <c r="AO29" s="24">
        <f t="shared" si="3"/>
        <v>0</v>
      </c>
      <c r="AP29" s="236">
        <v>2016</v>
      </c>
      <c r="AQ29" s="203">
        <f>SUM(AL29:AL31)</f>
        <v>287.97774465971179</v>
      </c>
      <c r="AR29" s="203">
        <f>SUM(AM29:AM31)</f>
        <v>531.87282662692462</v>
      </c>
      <c r="AS29" s="203">
        <f>SUM(AN29:AN31)</f>
        <v>68.644908097367079</v>
      </c>
      <c r="AT29" s="234">
        <f>SUM(AO29:AO31)</f>
        <v>9.6522603079980076</v>
      </c>
      <c r="AU29" s="1"/>
      <c r="AV29" s="1"/>
      <c r="AW29" s="1"/>
      <c r="AX29" s="1"/>
      <c r="AY29" s="1"/>
      <c r="BI29" s="1"/>
    </row>
    <row r="30" spans="1:61" x14ac:dyDescent="0.25">
      <c r="A30" s="18">
        <v>42491</v>
      </c>
      <c r="B30" s="19" t="s">
        <v>56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39">
        <v>4.7</v>
      </c>
      <c r="O30" s="20">
        <v>0</v>
      </c>
      <c r="P30" s="20">
        <v>0</v>
      </c>
      <c r="Q30" s="20">
        <v>0</v>
      </c>
      <c r="R30" s="39">
        <v>4.7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65" t="s">
        <v>56</v>
      </c>
      <c r="AK30" s="98">
        <v>42491</v>
      </c>
      <c r="AL30" s="151">
        <f t="shared" si="0"/>
        <v>0</v>
      </c>
      <c r="AM30" s="99">
        <f t="shared" si="1"/>
        <v>0</v>
      </c>
      <c r="AN30" s="99">
        <f t="shared" si="2"/>
        <v>9.4</v>
      </c>
      <c r="AO30" s="37">
        <f t="shared" si="3"/>
        <v>0</v>
      </c>
      <c r="AP30" s="236"/>
      <c r="AQ30" s="203"/>
      <c r="AR30" s="203"/>
      <c r="AS30" s="203"/>
      <c r="AT30" s="234"/>
      <c r="AU30" s="1"/>
      <c r="AV30" s="1"/>
      <c r="AW30" s="1"/>
      <c r="AX30" s="1"/>
      <c r="AY30" s="1"/>
      <c r="BI30" s="1"/>
    </row>
    <row r="31" spans="1:61" ht="15.75" thickBot="1" x14ac:dyDescent="0.3">
      <c r="A31" s="18">
        <v>42583</v>
      </c>
      <c r="B31" s="19" t="s">
        <v>56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39">
        <v>20.968703427719813</v>
      </c>
      <c r="L31" s="20">
        <v>0</v>
      </c>
      <c r="M31" s="20">
        <v>0</v>
      </c>
      <c r="N31" s="39">
        <v>18.971684053651256</v>
      </c>
      <c r="O31" s="39">
        <v>30.288127173373056</v>
      </c>
      <c r="P31" s="39">
        <v>40.273224043715821</v>
      </c>
      <c r="Q31" s="39">
        <v>23.631395926477882</v>
      </c>
      <c r="R31" s="20">
        <v>0</v>
      </c>
      <c r="S31" s="39">
        <v>30.620963735717812</v>
      </c>
      <c r="T31" s="39">
        <v>12.980625931445596</v>
      </c>
      <c r="U31" s="39">
        <v>65.568802781917498</v>
      </c>
      <c r="V31" s="39">
        <v>48.926974664679562</v>
      </c>
      <c r="W31" s="39">
        <v>57.913561847988042</v>
      </c>
      <c r="X31" s="39">
        <v>53.919523099850942</v>
      </c>
      <c r="Y31" s="20">
        <v>0</v>
      </c>
      <c r="Z31" s="39">
        <v>46.597118728266246</v>
      </c>
      <c r="AA31" s="39">
        <v>61.90760059612515</v>
      </c>
      <c r="AB31" s="20">
        <v>0</v>
      </c>
      <c r="AC31" s="39">
        <v>73.224043715846946</v>
      </c>
      <c r="AD31" s="39">
        <v>48.926974664679555</v>
      </c>
      <c r="AE31" s="20">
        <v>0</v>
      </c>
      <c r="AF31" s="39">
        <v>9.6522603079980076</v>
      </c>
      <c r="AG31" s="20">
        <v>0</v>
      </c>
      <c r="AH31" s="39">
        <v>15.976154992548429</v>
      </c>
      <c r="AI31" s="20">
        <v>0</v>
      </c>
      <c r="AJ31" s="75" t="s">
        <v>56</v>
      </c>
      <c r="AK31" s="96">
        <v>42583</v>
      </c>
      <c r="AL31" s="150">
        <f t="shared" si="0"/>
        <v>59.57774465971184</v>
      </c>
      <c r="AM31" s="97">
        <f t="shared" si="1"/>
        <v>531.87282662692462</v>
      </c>
      <c r="AN31" s="97">
        <f t="shared" si="2"/>
        <v>59.244908097367073</v>
      </c>
      <c r="AO31" s="33">
        <f t="shared" si="3"/>
        <v>9.6522603079980076</v>
      </c>
      <c r="AP31" s="236"/>
      <c r="AQ31" s="203"/>
      <c r="AR31" s="203"/>
      <c r="AS31" s="203"/>
      <c r="AT31" s="234"/>
      <c r="AU31" s="1"/>
      <c r="AV31" s="1"/>
      <c r="AW31" s="1"/>
      <c r="AX31" s="1"/>
      <c r="AY31" s="1"/>
      <c r="BI31" s="1"/>
    </row>
    <row r="32" spans="1:61" x14ac:dyDescent="0.25">
      <c r="A32" s="18">
        <v>42736</v>
      </c>
      <c r="B32" s="19" t="s">
        <v>56</v>
      </c>
      <c r="C32" s="20">
        <v>0</v>
      </c>
      <c r="D32" s="39">
        <v>29.1</v>
      </c>
      <c r="E32" s="39">
        <v>14.4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39">
        <v>12.4</v>
      </c>
      <c r="L32" s="39">
        <v>9.5</v>
      </c>
      <c r="M32" s="20">
        <v>0</v>
      </c>
      <c r="N32" s="20">
        <v>0</v>
      </c>
      <c r="O32" s="39">
        <v>15.4</v>
      </c>
      <c r="P32" s="20">
        <v>0</v>
      </c>
      <c r="Q32" s="39">
        <v>9.8000000000000007</v>
      </c>
      <c r="R32" s="39">
        <v>33</v>
      </c>
      <c r="S32" s="39">
        <v>16.3</v>
      </c>
      <c r="T32" s="39">
        <v>6.2</v>
      </c>
      <c r="U32" s="20">
        <v>0</v>
      </c>
      <c r="V32" s="39">
        <v>24.2</v>
      </c>
      <c r="W32" s="39">
        <v>9.3000000000000007</v>
      </c>
      <c r="X32" s="20">
        <v>0</v>
      </c>
      <c r="Y32" s="20">
        <v>0</v>
      </c>
      <c r="Z32" s="39">
        <v>25.8</v>
      </c>
      <c r="AA32" s="39">
        <v>41.2</v>
      </c>
      <c r="AB32" s="20">
        <v>0</v>
      </c>
      <c r="AC32" s="39">
        <v>32</v>
      </c>
      <c r="AD32" s="39">
        <v>27.5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58" t="s">
        <v>56</v>
      </c>
      <c r="AK32" s="95">
        <v>42736</v>
      </c>
      <c r="AL32" s="25">
        <f t="shared" si="0"/>
        <v>75.5</v>
      </c>
      <c r="AM32" s="24">
        <f t="shared" si="1"/>
        <v>197.6</v>
      </c>
      <c r="AN32" s="24">
        <f t="shared" si="2"/>
        <v>33</v>
      </c>
      <c r="AO32" s="24">
        <f t="shared" si="3"/>
        <v>0</v>
      </c>
      <c r="AP32" s="236">
        <v>2017</v>
      </c>
      <c r="AQ32" s="203">
        <f>SUM(AL32:AL34)</f>
        <v>102.6</v>
      </c>
      <c r="AR32" s="203">
        <f>SUM(AM32:AM34)</f>
        <v>200.79999999999998</v>
      </c>
      <c r="AS32" s="203">
        <f>SUM(AN32:AN34)</f>
        <v>243.7</v>
      </c>
      <c r="AT32" s="234">
        <f>SUM(AO32:AO34)</f>
        <v>0</v>
      </c>
      <c r="AU32" s="1"/>
      <c r="AV32" s="1"/>
      <c r="AW32" s="1"/>
      <c r="AX32" s="1"/>
      <c r="AY32" s="1"/>
      <c r="BI32" s="1"/>
    </row>
    <row r="33" spans="1:61" x14ac:dyDescent="0.25">
      <c r="A33" s="18">
        <v>42826</v>
      </c>
      <c r="B33" s="19" t="s">
        <v>56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39">
        <v>20.3</v>
      </c>
      <c r="O33" s="20">
        <v>0</v>
      </c>
      <c r="P33" s="20">
        <v>0</v>
      </c>
      <c r="Q33" s="20">
        <v>0</v>
      </c>
      <c r="R33" s="39">
        <v>11.5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65" t="s">
        <v>56</v>
      </c>
      <c r="AK33" s="98">
        <v>42826</v>
      </c>
      <c r="AL33" s="151">
        <f t="shared" si="0"/>
        <v>0</v>
      </c>
      <c r="AM33" s="99">
        <f t="shared" si="1"/>
        <v>0</v>
      </c>
      <c r="AN33" s="99">
        <f t="shared" si="2"/>
        <v>31.8</v>
      </c>
      <c r="AO33" s="37">
        <f t="shared" si="3"/>
        <v>0</v>
      </c>
      <c r="AP33" s="236"/>
      <c r="AQ33" s="203"/>
      <c r="AR33" s="203"/>
      <c r="AS33" s="203"/>
      <c r="AT33" s="234"/>
      <c r="AU33" s="1"/>
      <c r="AV33" s="1"/>
      <c r="AW33" s="1"/>
      <c r="AX33" s="1"/>
      <c r="AY33" s="1"/>
      <c r="BI33" s="1"/>
    </row>
    <row r="34" spans="1:61" ht="15.75" thickBot="1" x14ac:dyDescent="0.3">
      <c r="A34" s="18">
        <v>42948</v>
      </c>
      <c r="B34" s="19" t="s">
        <v>56</v>
      </c>
      <c r="C34" s="20">
        <v>0</v>
      </c>
      <c r="D34" s="39">
        <v>8.4</v>
      </c>
      <c r="E34" s="39">
        <v>11.8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39">
        <v>3.2</v>
      </c>
      <c r="L34" s="39">
        <v>6.9</v>
      </c>
      <c r="M34" s="20">
        <v>0</v>
      </c>
      <c r="N34" s="39">
        <v>178.9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75" t="s">
        <v>56</v>
      </c>
      <c r="AK34" s="96">
        <v>42948</v>
      </c>
      <c r="AL34" s="150">
        <f t="shared" si="0"/>
        <v>27.1</v>
      </c>
      <c r="AM34" s="97">
        <f t="shared" si="1"/>
        <v>3.2</v>
      </c>
      <c r="AN34" s="97">
        <f t="shared" si="2"/>
        <v>178.9</v>
      </c>
      <c r="AO34" s="33">
        <f t="shared" si="3"/>
        <v>0</v>
      </c>
      <c r="AP34" s="226"/>
      <c r="AQ34" s="213"/>
      <c r="AR34" s="213"/>
      <c r="AS34" s="213"/>
      <c r="AT34" s="235"/>
      <c r="AU34" s="1"/>
      <c r="AV34" s="1"/>
      <c r="AW34" s="1"/>
      <c r="AX34" s="1"/>
      <c r="AY34" s="1"/>
      <c r="BI34" s="1"/>
    </row>
    <row r="35" spans="1:61" ht="15.75" thickBot="1" x14ac:dyDescent="0.3">
      <c r="A35" s="18">
        <v>43101</v>
      </c>
      <c r="B35" s="19" t="s">
        <v>56</v>
      </c>
      <c r="C35" s="39">
        <v>4.7</v>
      </c>
      <c r="D35" s="39">
        <v>5</v>
      </c>
      <c r="E35" s="39">
        <v>7.5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39">
        <v>35.1</v>
      </c>
      <c r="O35" s="20">
        <v>0</v>
      </c>
      <c r="P35" s="20">
        <v>0</v>
      </c>
      <c r="Q35" s="20">
        <v>0</v>
      </c>
      <c r="R35" s="39">
        <v>26.5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39">
        <v>13.5</v>
      </c>
      <c r="Y35" s="20">
        <v>0</v>
      </c>
      <c r="Z35" s="20">
        <v>0</v>
      </c>
      <c r="AA35" s="20">
        <v>0</v>
      </c>
      <c r="AB35" s="20">
        <v>0</v>
      </c>
      <c r="AC35" s="39">
        <v>4.5</v>
      </c>
      <c r="AD35" s="20">
        <v>0</v>
      </c>
      <c r="AE35" s="20">
        <v>0</v>
      </c>
      <c r="AF35" s="39">
        <v>8</v>
      </c>
      <c r="AG35" s="20">
        <v>0</v>
      </c>
      <c r="AH35" s="20">
        <v>0</v>
      </c>
      <c r="AI35" s="20">
        <v>0</v>
      </c>
      <c r="AJ35" s="58" t="s">
        <v>56</v>
      </c>
      <c r="AK35" s="95">
        <v>43101</v>
      </c>
      <c r="AL35" s="25">
        <f t="shared" si="0"/>
        <v>17.2</v>
      </c>
      <c r="AM35" s="24">
        <f t="shared" si="1"/>
        <v>18</v>
      </c>
      <c r="AN35" s="24">
        <f t="shared" si="2"/>
        <v>61.6</v>
      </c>
      <c r="AO35" s="24">
        <f t="shared" si="3"/>
        <v>8</v>
      </c>
      <c r="AP35" s="202">
        <v>2018</v>
      </c>
      <c r="AQ35" s="203">
        <f>SUM(AL35:AL37)</f>
        <v>906.80000000000007</v>
      </c>
      <c r="AR35" s="203">
        <f>SUM(AM35:AM37)</f>
        <v>18</v>
      </c>
      <c r="AS35" s="203">
        <f>SUM(AN35:AN37)</f>
        <v>158.80000000000001</v>
      </c>
      <c r="AT35" s="234">
        <f>SUM(AO35:AO37)</f>
        <v>8</v>
      </c>
      <c r="AU35" s="1"/>
      <c r="AV35" s="1"/>
      <c r="AW35" s="1"/>
      <c r="AX35" s="1"/>
      <c r="AY35" s="1"/>
      <c r="BI35" s="1"/>
    </row>
    <row r="36" spans="1:61" ht="15.75" thickBot="1" x14ac:dyDescent="0.3">
      <c r="A36" s="18">
        <v>43252</v>
      </c>
      <c r="B36" s="19" t="s">
        <v>56</v>
      </c>
      <c r="C36" s="20">
        <v>0</v>
      </c>
      <c r="D36" s="20">
        <v>0</v>
      </c>
      <c r="E36" s="39">
        <v>10.5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39">
        <v>26.9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65" t="s">
        <v>56</v>
      </c>
      <c r="AK36" s="98">
        <v>43252</v>
      </c>
      <c r="AL36" s="151">
        <f t="shared" si="0"/>
        <v>10.5</v>
      </c>
      <c r="AM36" s="99">
        <f t="shared" si="1"/>
        <v>0</v>
      </c>
      <c r="AN36" s="99">
        <f t="shared" si="2"/>
        <v>26.9</v>
      </c>
      <c r="AO36" s="37">
        <f t="shared" si="3"/>
        <v>0</v>
      </c>
      <c r="AP36" s="202"/>
      <c r="AQ36" s="203"/>
      <c r="AR36" s="203"/>
      <c r="AS36" s="203"/>
      <c r="AT36" s="234"/>
      <c r="AU36" s="1"/>
      <c r="AV36" s="210" t="s">
        <v>1</v>
      </c>
      <c r="AW36" s="211"/>
      <c r="AX36" s="211"/>
      <c r="AY36" s="211"/>
      <c r="AZ36" s="211"/>
      <c r="BA36" s="211"/>
      <c r="BB36" s="211"/>
      <c r="BC36" s="211"/>
      <c r="BD36" s="212"/>
      <c r="BI36" s="1"/>
    </row>
    <row r="37" spans="1:61" ht="15.75" thickBot="1" x14ac:dyDescent="0.3">
      <c r="A37" s="18">
        <v>43313</v>
      </c>
      <c r="B37" s="19" t="s">
        <v>56</v>
      </c>
      <c r="C37" s="20">
        <v>0</v>
      </c>
      <c r="D37" s="39">
        <v>2.7</v>
      </c>
      <c r="E37" s="39">
        <v>6.3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39">
        <v>70.3</v>
      </c>
      <c r="O37" s="20">
        <v>0</v>
      </c>
      <c r="P37" s="20">
        <v>0</v>
      </c>
      <c r="Q37" s="20">
        <v>0</v>
      </c>
      <c r="R37" s="20">
        <v>0</v>
      </c>
      <c r="S37" s="39">
        <v>855.7</v>
      </c>
      <c r="T37" s="39">
        <v>2.9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39">
        <v>11.5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75" t="s">
        <v>56</v>
      </c>
      <c r="AK37" s="96">
        <v>43313</v>
      </c>
      <c r="AL37" s="150">
        <f t="shared" si="0"/>
        <v>879.1</v>
      </c>
      <c r="AM37" s="97">
        <f t="shared" si="1"/>
        <v>0</v>
      </c>
      <c r="AN37" s="97">
        <f t="shared" si="2"/>
        <v>70.3</v>
      </c>
      <c r="AO37" s="33">
        <f t="shared" si="3"/>
        <v>0</v>
      </c>
      <c r="AP37" s="201"/>
      <c r="AQ37" s="213"/>
      <c r="AR37" s="213"/>
      <c r="AS37" s="213"/>
      <c r="AT37" s="235"/>
      <c r="AU37" s="1"/>
      <c r="AV37" s="210" t="s">
        <v>46</v>
      </c>
      <c r="AW37" s="211"/>
      <c r="AX37" s="211"/>
      <c r="AY37" s="211"/>
      <c r="AZ37" s="212"/>
      <c r="BA37" s="211" t="s">
        <v>47</v>
      </c>
      <c r="BB37" s="211"/>
      <c r="BC37" s="211"/>
      <c r="BD37" s="212"/>
      <c r="BI37" s="1"/>
    </row>
    <row r="38" spans="1:61" ht="15.75" thickBot="1" x14ac:dyDescent="0.3">
      <c r="A38" s="18">
        <v>43466</v>
      </c>
      <c r="B38" s="19" t="s">
        <v>56</v>
      </c>
      <c r="C38" s="20">
        <v>0</v>
      </c>
      <c r="D38" s="39">
        <v>49.656424855207625</v>
      </c>
      <c r="E38" s="39">
        <v>44.72366741925984</v>
      </c>
      <c r="F38" s="20">
        <v>0</v>
      </c>
      <c r="G38" s="20">
        <v>0</v>
      </c>
      <c r="H38" s="20">
        <v>0</v>
      </c>
      <c r="I38" s="20">
        <v>0</v>
      </c>
      <c r="J38" s="39">
        <v>18.086777265141848</v>
      </c>
      <c r="K38" s="20">
        <v>0</v>
      </c>
      <c r="L38" s="20">
        <v>0</v>
      </c>
      <c r="M38" s="39">
        <v>17.429076273682142</v>
      </c>
      <c r="N38" s="20">
        <v>0</v>
      </c>
      <c r="O38" s="20">
        <v>0</v>
      </c>
      <c r="P38" s="20">
        <v>0</v>
      </c>
      <c r="Q38" s="20">
        <v>0</v>
      </c>
      <c r="R38" s="39">
        <v>21.210856974575435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58" t="s">
        <v>56</v>
      </c>
      <c r="AK38" s="95">
        <v>43466</v>
      </c>
      <c r="AL38" s="25">
        <f t="shared" si="0"/>
        <v>129.89594581329146</v>
      </c>
      <c r="AM38" s="24">
        <f t="shared" si="1"/>
        <v>0</v>
      </c>
      <c r="AN38" s="24">
        <f t="shared" si="2"/>
        <v>21.210856974575435</v>
      </c>
      <c r="AO38" s="24">
        <f>AE38+AF38</f>
        <v>0</v>
      </c>
      <c r="AP38" s="202">
        <v>2019</v>
      </c>
      <c r="AQ38" s="203">
        <f>SUM(AL38:AL40)</f>
        <v>129.89594581329146</v>
      </c>
      <c r="AR38" s="203">
        <f>SUM(AM38:AM40)</f>
        <v>0</v>
      </c>
      <c r="AS38" s="203">
        <f>SUM(AN38:AN40)</f>
        <v>21.210856974575435</v>
      </c>
      <c r="AT38" s="234">
        <f>SUM(AO38:AO40)</f>
        <v>0</v>
      </c>
      <c r="AU38" s="1"/>
      <c r="AV38" s="26" t="s">
        <v>43</v>
      </c>
      <c r="AW38" s="1" t="s">
        <v>4</v>
      </c>
      <c r="AX38" s="1" t="s">
        <v>44</v>
      </c>
      <c r="AY38" s="1" t="s">
        <v>45</v>
      </c>
      <c r="AZ38" s="57" t="s">
        <v>7</v>
      </c>
      <c r="BA38" s="1" t="s">
        <v>4</v>
      </c>
      <c r="BB38" s="1" t="s">
        <v>44</v>
      </c>
      <c r="BC38" s="1" t="s">
        <v>45</v>
      </c>
      <c r="BD38" s="57" t="s">
        <v>7</v>
      </c>
      <c r="BI38" s="1"/>
    </row>
    <row r="39" spans="1:61" x14ac:dyDescent="0.25">
      <c r="A39" s="18">
        <v>43617</v>
      </c>
      <c r="B39" s="19" t="s">
        <v>56</v>
      </c>
      <c r="C39" s="63"/>
      <c r="D39" s="132"/>
      <c r="E39" s="132"/>
      <c r="F39" s="63"/>
      <c r="G39" s="63"/>
      <c r="H39" s="63"/>
      <c r="I39" s="63"/>
      <c r="J39" s="132"/>
      <c r="K39" s="63"/>
      <c r="L39" s="63"/>
      <c r="M39" s="132"/>
      <c r="N39" s="63"/>
      <c r="O39" s="63"/>
      <c r="P39" s="63"/>
      <c r="Q39" s="63"/>
      <c r="R39" s="132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5" t="s">
        <v>56</v>
      </c>
      <c r="AK39" s="98">
        <v>43617</v>
      </c>
      <c r="AL39" s="153"/>
      <c r="AM39" s="154"/>
      <c r="AN39" s="154"/>
      <c r="AO39" s="66"/>
      <c r="AP39" s="202"/>
      <c r="AQ39" s="203"/>
      <c r="AR39" s="203"/>
      <c r="AS39" s="203"/>
      <c r="AT39" s="234"/>
      <c r="AU39" s="1"/>
      <c r="AV39" s="59">
        <v>2008</v>
      </c>
      <c r="AW39" s="60">
        <v>70.38</v>
      </c>
      <c r="AX39" s="60">
        <v>4.3999999999999995</v>
      </c>
      <c r="AY39" s="60">
        <v>0</v>
      </c>
      <c r="AZ39" s="61">
        <v>0</v>
      </c>
      <c r="BA39" s="62">
        <v>67.099999999999994</v>
      </c>
      <c r="BB39" s="60">
        <v>0</v>
      </c>
      <c r="BC39" s="60">
        <v>0</v>
      </c>
      <c r="BD39" s="61">
        <v>0</v>
      </c>
      <c r="BI39" s="1"/>
    </row>
    <row r="40" spans="1:61" ht="15.75" thickBot="1" x14ac:dyDescent="0.3">
      <c r="A40" s="18">
        <v>43678</v>
      </c>
      <c r="B40" s="19" t="s">
        <v>56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73" t="s">
        <v>56</v>
      </c>
      <c r="AK40" s="96">
        <v>43678</v>
      </c>
      <c r="AL40" s="150">
        <f t="shared" si="0"/>
        <v>0</v>
      </c>
      <c r="AM40" s="97">
        <f t="shared" si="1"/>
        <v>0</v>
      </c>
      <c r="AN40" s="97">
        <f t="shared" si="2"/>
        <v>0</v>
      </c>
      <c r="AO40" s="33">
        <f t="shared" ref="AO40:AO46" si="4">AE40+AF40</f>
        <v>0</v>
      </c>
      <c r="AP40" s="201"/>
      <c r="AQ40" s="213"/>
      <c r="AR40" s="213"/>
      <c r="AS40" s="213"/>
      <c r="AT40" s="235"/>
      <c r="AU40" s="1"/>
      <c r="AV40" s="68">
        <v>2009</v>
      </c>
      <c r="AW40" s="69">
        <v>486.11999999999995</v>
      </c>
      <c r="AX40" s="69">
        <v>50.269999999999996</v>
      </c>
      <c r="AY40" s="69">
        <v>380.38999999999993</v>
      </c>
      <c r="AZ40" s="70">
        <v>0</v>
      </c>
      <c r="BA40" s="71">
        <v>383.81000000000006</v>
      </c>
      <c r="BB40" s="69">
        <v>0</v>
      </c>
      <c r="BC40" s="69">
        <v>599.06999999999994</v>
      </c>
      <c r="BD40" s="70">
        <v>0</v>
      </c>
      <c r="BI40" s="1"/>
    </row>
    <row r="41" spans="1:61" x14ac:dyDescent="0.25">
      <c r="A41" s="18">
        <v>44228</v>
      </c>
      <c r="B41" s="19" t="s">
        <v>56</v>
      </c>
      <c r="C41" s="72"/>
      <c r="D41" s="39">
        <v>12</v>
      </c>
      <c r="E41" s="39">
        <v>21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39">
        <v>11</v>
      </c>
      <c r="L41" s="39">
        <v>11</v>
      </c>
      <c r="M41" s="39">
        <v>18</v>
      </c>
      <c r="N41" s="72"/>
      <c r="O41" s="20">
        <v>0</v>
      </c>
      <c r="P41" s="39">
        <v>18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72"/>
      <c r="AH41" s="20">
        <v>0</v>
      </c>
      <c r="AI41" s="72"/>
      <c r="AJ41" s="22" t="s">
        <v>56</v>
      </c>
      <c r="AK41" s="107">
        <v>44228</v>
      </c>
      <c r="AL41" s="24">
        <f t="shared" si="0"/>
        <v>62</v>
      </c>
      <c r="AM41" s="24">
        <f t="shared" si="1"/>
        <v>11</v>
      </c>
      <c r="AN41" s="24">
        <f>P41+R41</f>
        <v>18</v>
      </c>
      <c r="AO41" s="24">
        <f t="shared" si="4"/>
        <v>0</v>
      </c>
      <c r="AP41" s="215">
        <v>2021</v>
      </c>
      <c r="AQ41" s="214">
        <f>SUM(AL41:AL45)</f>
        <v>155.28580669800235</v>
      </c>
      <c r="AR41" s="214">
        <f>SUM(AM41:AM45)</f>
        <v>175.048</v>
      </c>
      <c r="AS41" s="214">
        <f>SUM(AN41:AN45)</f>
        <v>153.62745000000001</v>
      </c>
      <c r="AT41" s="237">
        <f>SUM(AO41:AO45)</f>
        <v>0</v>
      </c>
      <c r="AU41" s="1"/>
      <c r="AV41" s="68">
        <v>2010</v>
      </c>
      <c r="AW41" s="69">
        <v>1268.0900000000001</v>
      </c>
      <c r="AX41" s="69">
        <v>3017.49</v>
      </c>
      <c r="AY41" s="69">
        <v>0</v>
      </c>
      <c r="AZ41" s="70">
        <v>1086.9000000000001</v>
      </c>
      <c r="BA41" s="71">
        <v>350.08000000000004</v>
      </c>
      <c r="BB41" s="69">
        <v>934.84</v>
      </c>
      <c r="BC41" s="69">
        <v>0</v>
      </c>
      <c r="BD41" s="70">
        <v>0</v>
      </c>
      <c r="BI41" s="1"/>
    </row>
    <row r="42" spans="1:61" x14ac:dyDescent="0.25">
      <c r="A42" s="18">
        <v>44287</v>
      </c>
      <c r="B42" s="19" t="s">
        <v>56</v>
      </c>
      <c r="C42" s="72"/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72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39">
        <v>38</v>
      </c>
      <c r="X42" s="20">
        <v>0</v>
      </c>
      <c r="Y42" s="20">
        <v>0</v>
      </c>
      <c r="Z42" s="72"/>
      <c r="AA42" s="39">
        <v>15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2"/>
      <c r="AJ42" s="47" t="s">
        <v>56</v>
      </c>
      <c r="AK42" s="108">
        <v>44287</v>
      </c>
      <c r="AL42" s="37">
        <f t="shared" si="0"/>
        <v>0</v>
      </c>
      <c r="AM42" s="37">
        <f t="shared" si="1"/>
        <v>53</v>
      </c>
      <c r="AN42" s="37">
        <f>P42+R42</f>
        <v>0</v>
      </c>
      <c r="AO42" s="37">
        <f t="shared" si="4"/>
        <v>0</v>
      </c>
      <c r="AP42" s="216"/>
      <c r="AQ42" s="203"/>
      <c r="AR42" s="203"/>
      <c r="AS42" s="203"/>
      <c r="AT42" s="234"/>
      <c r="AU42" s="1"/>
      <c r="AV42" s="68">
        <v>2011</v>
      </c>
      <c r="AW42" s="69">
        <v>729.1099999999999</v>
      </c>
      <c r="AX42" s="69">
        <v>33.35</v>
      </c>
      <c r="AY42" s="69">
        <v>0</v>
      </c>
      <c r="AZ42" s="70">
        <v>0</v>
      </c>
      <c r="BA42" s="71">
        <v>219.48</v>
      </c>
      <c r="BB42" s="69">
        <v>92.61</v>
      </c>
      <c r="BC42" s="69">
        <v>0</v>
      </c>
      <c r="BD42" s="70">
        <v>0</v>
      </c>
      <c r="BI42" s="1"/>
    </row>
    <row r="43" spans="1:61" x14ac:dyDescent="0.25">
      <c r="A43" s="18">
        <v>44317</v>
      </c>
      <c r="B43" s="19" t="s">
        <v>56</v>
      </c>
      <c r="C43" s="72"/>
      <c r="D43" s="39">
        <v>14</v>
      </c>
      <c r="E43" s="39">
        <v>12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72"/>
      <c r="O43" s="20">
        <v>0</v>
      </c>
      <c r="P43" s="20">
        <v>0</v>
      </c>
      <c r="Q43" s="20">
        <v>0</v>
      </c>
      <c r="R43" s="39">
        <v>16</v>
      </c>
      <c r="S43" s="20">
        <v>0</v>
      </c>
      <c r="T43" s="20">
        <v>0</v>
      </c>
      <c r="U43" s="20">
        <v>0</v>
      </c>
      <c r="V43" s="20">
        <v>0</v>
      </c>
      <c r="W43" s="39">
        <v>19</v>
      </c>
      <c r="X43" s="39">
        <v>66</v>
      </c>
      <c r="Y43" s="20">
        <v>0</v>
      </c>
      <c r="Z43" s="72"/>
      <c r="AA43" s="39">
        <v>13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20">
        <v>0</v>
      </c>
      <c r="AI43" s="72"/>
      <c r="AJ43" s="47" t="s">
        <v>56</v>
      </c>
      <c r="AK43" s="108">
        <v>44317</v>
      </c>
      <c r="AL43" s="37">
        <f t="shared" si="0"/>
        <v>26</v>
      </c>
      <c r="AM43" s="37">
        <f t="shared" si="1"/>
        <v>98</v>
      </c>
      <c r="AN43" s="37">
        <f>P43+R43</f>
        <v>16</v>
      </c>
      <c r="AO43" s="37">
        <f t="shared" si="4"/>
        <v>0</v>
      </c>
      <c r="AP43" s="216"/>
      <c r="AQ43" s="203"/>
      <c r="AR43" s="203"/>
      <c r="AS43" s="203"/>
      <c r="AT43" s="234"/>
      <c r="AU43" s="1"/>
      <c r="AV43" s="68">
        <v>2013</v>
      </c>
      <c r="AW43" s="69">
        <v>8336.1715604693927</v>
      </c>
      <c r="AX43" s="69">
        <v>845.39032883853872</v>
      </c>
      <c r="AY43" s="69">
        <v>799.4115842685336</v>
      </c>
      <c r="AZ43" s="70">
        <v>0</v>
      </c>
      <c r="BA43" s="71">
        <v>6094.8484947414508</v>
      </c>
      <c r="BB43" s="69">
        <v>385.00098968015118</v>
      </c>
      <c r="BC43" s="69">
        <v>626.54909348177421</v>
      </c>
      <c r="BD43" s="70">
        <v>0</v>
      </c>
      <c r="BI43" s="1"/>
    </row>
    <row r="44" spans="1:61" x14ac:dyDescent="0.25">
      <c r="A44" s="18">
        <v>44378</v>
      </c>
      <c r="B44" s="19" t="s">
        <v>56</v>
      </c>
      <c r="C44" s="72"/>
      <c r="D44" s="20">
        <v>0</v>
      </c>
      <c r="E44" s="39">
        <v>16.0595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72"/>
      <c r="O44" s="20">
        <v>0</v>
      </c>
      <c r="P44" s="20">
        <v>0</v>
      </c>
      <c r="Q44" s="20">
        <v>0</v>
      </c>
      <c r="R44" s="39">
        <v>88.327449999999999</v>
      </c>
      <c r="S44" s="20">
        <v>0</v>
      </c>
      <c r="T44" s="39">
        <v>10.037000000000001</v>
      </c>
      <c r="U44" s="20">
        <v>0</v>
      </c>
      <c r="V44" s="20">
        <v>0</v>
      </c>
      <c r="W44" s="20">
        <v>0</v>
      </c>
      <c r="X44" s="39">
        <v>13.048</v>
      </c>
      <c r="Y44" s="72"/>
      <c r="Z44" s="72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72"/>
      <c r="AH44" s="39">
        <v>24.089306698002353</v>
      </c>
      <c r="AI44" s="72"/>
      <c r="AJ44" s="47" t="s">
        <v>56</v>
      </c>
      <c r="AK44" s="108">
        <v>44378</v>
      </c>
      <c r="AL44" s="37">
        <f t="shared" si="0"/>
        <v>50.185806698002352</v>
      </c>
      <c r="AM44" s="37">
        <f t="shared" si="1"/>
        <v>13.048</v>
      </c>
      <c r="AN44" s="37">
        <f>N44+P44+R44</f>
        <v>88.327449999999999</v>
      </c>
      <c r="AO44" s="37">
        <f t="shared" si="4"/>
        <v>0</v>
      </c>
      <c r="AP44" s="216"/>
      <c r="AQ44" s="203"/>
      <c r="AR44" s="203"/>
      <c r="AS44" s="203"/>
      <c r="AT44" s="234"/>
      <c r="AU44" s="1"/>
      <c r="AV44" s="68">
        <v>2014</v>
      </c>
      <c r="AW44" s="69">
        <v>95.272616085848796</v>
      </c>
      <c r="AX44" s="69">
        <v>84.993782520345604</v>
      </c>
      <c r="AY44" s="69">
        <v>266.60792775008554</v>
      </c>
      <c r="AZ44" s="70">
        <v>23.700487206596975</v>
      </c>
      <c r="BA44" s="71">
        <v>28.751700896326867</v>
      </c>
      <c r="BB44" s="69">
        <v>261.68044203612112</v>
      </c>
      <c r="BC44" s="69">
        <v>238.04389212900199</v>
      </c>
      <c r="BD44" s="70">
        <v>21.543350060260675</v>
      </c>
      <c r="BI44" s="1"/>
    </row>
    <row r="45" spans="1:61" ht="15.75" thickBot="1" x14ac:dyDescent="0.3">
      <c r="A45" s="18">
        <v>44470</v>
      </c>
      <c r="B45" s="19" t="s">
        <v>56</v>
      </c>
      <c r="C45" s="72"/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72"/>
      <c r="O45" s="20">
        <v>0</v>
      </c>
      <c r="P45" s="20">
        <v>0</v>
      </c>
      <c r="Q45" s="20">
        <v>0</v>
      </c>
      <c r="R45" s="39">
        <v>31.3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72"/>
      <c r="Z45" s="72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72"/>
      <c r="AH45" s="39">
        <v>17.100000000000001</v>
      </c>
      <c r="AI45" s="72"/>
      <c r="AJ45" s="105" t="s">
        <v>56</v>
      </c>
      <c r="AK45" s="109">
        <v>44470</v>
      </c>
      <c r="AL45" s="56">
        <f t="shared" si="0"/>
        <v>17.100000000000001</v>
      </c>
      <c r="AM45" s="56">
        <f t="shared" si="1"/>
        <v>0</v>
      </c>
      <c r="AN45" s="56">
        <f>N45+P45+R45</f>
        <v>31.3</v>
      </c>
      <c r="AO45" s="56">
        <f t="shared" si="4"/>
        <v>0</v>
      </c>
      <c r="AP45" s="217"/>
      <c r="AQ45" s="213"/>
      <c r="AR45" s="213"/>
      <c r="AS45" s="213"/>
      <c r="AT45" s="235"/>
      <c r="AU45" s="1"/>
      <c r="AV45" s="68">
        <v>2015</v>
      </c>
      <c r="AW45" s="69">
        <v>1356.5625730745949</v>
      </c>
      <c r="AX45" s="69">
        <v>121.46500000000002</v>
      </c>
      <c r="AY45" s="69">
        <v>435.53273942064402</v>
      </c>
      <c r="AZ45" s="70">
        <v>397.82800000000003</v>
      </c>
      <c r="BA45" s="71">
        <v>1502.2759693430653</v>
      </c>
      <c r="BB45" s="69">
        <v>159.79829838029127</v>
      </c>
      <c r="BC45" s="69">
        <v>238.49735863247867</v>
      </c>
      <c r="BD45" s="70">
        <v>178.58770000000001</v>
      </c>
      <c r="BI45" s="1"/>
    </row>
    <row r="46" spans="1:61" x14ac:dyDescent="0.25">
      <c r="A46" s="18">
        <v>44562</v>
      </c>
      <c r="B46" s="19" t="s">
        <v>56</v>
      </c>
      <c r="C46" s="72"/>
      <c r="D46" s="39">
        <v>12.6</v>
      </c>
      <c r="E46" s="39">
        <v>24.9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72"/>
      <c r="O46" s="20">
        <v>0</v>
      </c>
      <c r="P46" s="20">
        <v>0</v>
      </c>
      <c r="Q46" s="20">
        <v>0</v>
      </c>
      <c r="R46" s="39">
        <v>23.2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72"/>
      <c r="Z46" s="72"/>
      <c r="AA46" s="20">
        <v>0</v>
      </c>
      <c r="AB46" s="20">
        <v>0</v>
      </c>
      <c r="AC46" s="20">
        <v>0</v>
      </c>
      <c r="AD46" s="20">
        <v>0</v>
      </c>
      <c r="AE46" s="39">
        <v>4.0999999999999996</v>
      </c>
      <c r="AF46" s="20">
        <v>0</v>
      </c>
      <c r="AG46" s="72"/>
      <c r="AH46" s="20">
        <v>0</v>
      </c>
      <c r="AI46" s="74"/>
      <c r="AJ46" s="22" t="s">
        <v>56</v>
      </c>
      <c r="AK46" s="18">
        <v>44562</v>
      </c>
      <c r="AL46" s="24">
        <f t="shared" si="0"/>
        <v>37.5</v>
      </c>
      <c r="AM46" s="24">
        <f t="shared" si="1"/>
        <v>0</v>
      </c>
      <c r="AN46" s="24">
        <f>N46+P46+R46</f>
        <v>23.2</v>
      </c>
      <c r="AO46" s="24">
        <f t="shared" si="4"/>
        <v>4.0999999999999996</v>
      </c>
      <c r="AP46" s="215">
        <v>2022</v>
      </c>
      <c r="AQ46" s="214">
        <f>SUM(AL46:AL50)</f>
        <v>37.5</v>
      </c>
      <c r="AR46" s="214">
        <f>SUM(AM46:AM50)</f>
        <v>0</v>
      </c>
      <c r="AS46" s="214">
        <f>SUM(AN46:AN50)</f>
        <v>23.2</v>
      </c>
      <c r="AT46" s="237">
        <f>SUM(AO46:AO50)</f>
        <v>4.0999999999999996</v>
      </c>
      <c r="AU46" s="1"/>
      <c r="AV46" s="68">
        <v>2016</v>
      </c>
      <c r="AW46" s="69">
        <v>533.58530601782934</v>
      </c>
      <c r="AX46" s="69">
        <v>3345.6685082199156</v>
      </c>
      <c r="AY46" s="69">
        <v>663.18194292950966</v>
      </c>
      <c r="AZ46" s="70">
        <v>51.669237877639802</v>
      </c>
      <c r="BA46" s="71">
        <v>571.54499516823716</v>
      </c>
      <c r="BB46" s="69">
        <v>1907.3320161151673</v>
      </c>
      <c r="BC46" s="69">
        <v>348.48195453107257</v>
      </c>
      <c r="BD46" s="70">
        <v>39.741552277682402</v>
      </c>
      <c r="BI46" s="1"/>
    </row>
    <row r="47" spans="1:61" x14ac:dyDescent="0.25">
      <c r="A47" s="18"/>
      <c r="B47" s="19"/>
      <c r="C47" s="20"/>
      <c r="D47" s="20"/>
      <c r="E47" s="3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39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7"/>
      <c r="AI47" s="27"/>
      <c r="AJ47" s="110"/>
      <c r="AK47" s="110"/>
      <c r="AL47" s="111"/>
      <c r="AM47" s="111"/>
      <c r="AN47" s="111"/>
      <c r="AO47" s="111"/>
      <c r="AP47" s="216"/>
      <c r="AQ47" s="203"/>
      <c r="AR47" s="203"/>
      <c r="AS47" s="203"/>
      <c r="AT47" s="234"/>
      <c r="AU47" s="1"/>
      <c r="AV47" s="68">
        <v>2017</v>
      </c>
      <c r="AW47" s="69">
        <v>547.20000000000005</v>
      </c>
      <c r="AX47" s="69">
        <v>2662.4</v>
      </c>
      <c r="AY47" s="69">
        <v>2313.2000000000003</v>
      </c>
      <c r="AZ47" s="70">
        <v>39.1</v>
      </c>
      <c r="BA47" s="71">
        <v>426.49999999999994</v>
      </c>
      <c r="BB47" s="69">
        <v>1103.4000000000001</v>
      </c>
      <c r="BC47" s="69">
        <v>1570.3999999999999</v>
      </c>
      <c r="BD47" s="70">
        <v>8.8999999999999986</v>
      </c>
      <c r="BI47" s="1"/>
    </row>
    <row r="48" spans="1:61" x14ac:dyDescent="0.25">
      <c r="A48" s="18"/>
      <c r="B48" s="19"/>
      <c r="C48" s="20"/>
      <c r="D48" s="20"/>
      <c r="E48" s="3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39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7"/>
      <c r="AI48" s="27"/>
      <c r="AJ48" s="110"/>
      <c r="AK48" s="110"/>
      <c r="AL48" s="111"/>
      <c r="AM48" s="111"/>
      <c r="AN48" s="111"/>
      <c r="AO48" s="111"/>
      <c r="AP48" s="216"/>
      <c r="AQ48" s="203"/>
      <c r="AR48" s="203"/>
      <c r="AS48" s="203"/>
      <c r="AT48" s="234"/>
      <c r="AU48" s="1"/>
      <c r="AV48" s="68">
        <v>2018</v>
      </c>
      <c r="AW48" s="69">
        <v>2838.4</v>
      </c>
      <c r="AX48" s="69">
        <v>173.4</v>
      </c>
      <c r="AY48" s="69">
        <v>1689</v>
      </c>
      <c r="AZ48" s="70">
        <v>0</v>
      </c>
      <c r="BA48" s="71">
        <v>1732.8000000000002</v>
      </c>
      <c r="BB48" s="69">
        <v>403.29999999999995</v>
      </c>
      <c r="BC48" s="69">
        <v>939.19999999999993</v>
      </c>
      <c r="BD48" s="70">
        <v>8</v>
      </c>
      <c r="BI48" s="1"/>
    </row>
    <row r="49" spans="1:61" x14ac:dyDescent="0.25">
      <c r="A49" s="18"/>
      <c r="B49" s="19"/>
      <c r="C49" s="20"/>
      <c r="D49" s="20"/>
      <c r="E49" s="3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39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7"/>
      <c r="AI49" s="27"/>
      <c r="AJ49" s="110"/>
      <c r="AK49" s="110"/>
      <c r="AL49" s="111"/>
      <c r="AM49" s="111"/>
      <c r="AN49" s="111"/>
      <c r="AO49" s="111"/>
      <c r="AP49" s="216"/>
      <c r="AQ49" s="203"/>
      <c r="AR49" s="203"/>
      <c r="AS49" s="203"/>
      <c r="AT49" s="234"/>
      <c r="AU49" s="1"/>
      <c r="AV49" s="68">
        <v>2019</v>
      </c>
      <c r="AW49" s="69">
        <v>684.93337482682864</v>
      </c>
      <c r="AX49" s="69">
        <v>0</v>
      </c>
      <c r="AY49" s="69">
        <v>915.2127884153191</v>
      </c>
      <c r="AZ49" s="70">
        <v>0</v>
      </c>
      <c r="BA49" s="71">
        <v>481.55599041829851</v>
      </c>
      <c r="BB49" s="69">
        <v>149.66216216216225</v>
      </c>
      <c r="BC49" s="69">
        <v>762.9076002112879</v>
      </c>
      <c r="BD49" s="70">
        <v>0</v>
      </c>
      <c r="BI49" s="1"/>
    </row>
    <row r="50" spans="1:61" ht="15.75" thickBot="1" x14ac:dyDescent="0.3">
      <c r="A50" s="18"/>
      <c r="B50" s="19"/>
      <c r="C50" s="20"/>
      <c r="D50" s="20"/>
      <c r="E50" s="3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39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7"/>
      <c r="AI50" s="27"/>
      <c r="AJ50" s="113"/>
      <c r="AK50" s="113"/>
      <c r="AL50" s="114"/>
      <c r="AM50" s="114"/>
      <c r="AN50" s="114"/>
      <c r="AO50" s="114"/>
      <c r="AP50" s="217"/>
      <c r="AQ50" s="213"/>
      <c r="AR50" s="213"/>
      <c r="AS50" s="213"/>
      <c r="AT50" s="235"/>
      <c r="AU50" s="1"/>
      <c r="AV50" s="68">
        <v>2021</v>
      </c>
      <c r="AW50" s="69">
        <v>947.3674610564168</v>
      </c>
      <c r="AX50" s="69">
        <v>1217.7544763306353</v>
      </c>
      <c r="AY50" s="69">
        <v>1026.9464144499425</v>
      </c>
      <c r="AZ50" s="70">
        <v>167.77041942604853</v>
      </c>
      <c r="BA50" s="71">
        <v>493.37355734322762</v>
      </c>
      <c r="BB50" s="69">
        <v>1538.048</v>
      </c>
      <c r="BC50" s="69">
        <v>800.87514227714905</v>
      </c>
      <c r="BD50" s="70">
        <v>11.998799999999999</v>
      </c>
      <c r="BI50" s="1"/>
    </row>
    <row r="51" spans="1:61" ht="15.75" thickBot="1" x14ac:dyDescent="0.3">
      <c r="AH51" s="27"/>
      <c r="AI51" s="27"/>
      <c r="AJ51" s="81" t="s">
        <v>56</v>
      </c>
      <c r="AK51" s="80" t="s">
        <v>48</v>
      </c>
      <c r="AL51" s="117">
        <f>SUM(AL5:AL50)</f>
        <v>3868.1429435107088</v>
      </c>
      <c r="AM51" s="117">
        <f>SUM(AM5:AM50)</f>
        <v>1099.4266403483368</v>
      </c>
      <c r="AN51" s="117">
        <f>SUM(AN5:AN50)</f>
        <v>1434.2215458124081</v>
      </c>
      <c r="AO51" s="117">
        <f>SUM(AO5:AO50)</f>
        <v>29.316758990143747</v>
      </c>
      <c r="AP51" s="1"/>
      <c r="AQ51" s="1"/>
      <c r="AR51" s="1"/>
      <c r="AS51" s="1"/>
      <c r="AT51" s="1"/>
      <c r="AU51" s="1"/>
      <c r="AV51" s="84">
        <v>2022</v>
      </c>
      <c r="AW51" s="85">
        <v>288.39999999999998</v>
      </c>
      <c r="AX51" s="85">
        <v>0</v>
      </c>
      <c r="AY51" s="85">
        <v>34.799999999999997</v>
      </c>
      <c r="AZ51" s="86">
        <v>41.6</v>
      </c>
      <c r="BA51" s="87">
        <v>113.3</v>
      </c>
      <c r="BB51" s="85">
        <v>0</v>
      </c>
      <c r="BC51" s="85">
        <v>23.2</v>
      </c>
      <c r="BD51" s="86">
        <v>12</v>
      </c>
      <c r="BI51" s="1"/>
    </row>
    <row r="52" spans="1:61" x14ac:dyDescent="0.25">
      <c r="AH52" s="27"/>
      <c r="AI52" s="27"/>
      <c r="AJ52" s="93"/>
      <c r="AK52" s="93"/>
      <c r="AL52" s="94"/>
      <c r="AM52" s="94"/>
      <c r="AN52" s="94"/>
      <c r="AO52" s="94"/>
      <c r="AP52" s="1"/>
      <c r="AQ52" s="1"/>
      <c r="AR52" s="1"/>
      <c r="AS52" s="1"/>
      <c r="AT52" s="1"/>
      <c r="AU52" s="1"/>
      <c r="AV52" s="1"/>
      <c r="AW52" s="1"/>
      <c r="AX52" s="1"/>
      <c r="AY52" s="1"/>
      <c r="BI52" s="1"/>
    </row>
    <row r="53" spans="1:61" x14ac:dyDescent="0.25">
      <c r="A53" s="91"/>
      <c r="B53" s="218" t="s">
        <v>49</v>
      </c>
      <c r="C53" s="218"/>
      <c r="D53" s="218"/>
      <c r="AH53" s="27"/>
      <c r="AI53" s="27"/>
      <c r="AJ53" s="93"/>
      <c r="AK53" s="93"/>
      <c r="AL53" s="94"/>
      <c r="AM53" s="94"/>
      <c r="AN53" s="94"/>
      <c r="AO53" s="94"/>
      <c r="AP53" s="1"/>
      <c r="AQ53" s="1"/>
      <c r="AR53" s="1"/>
      <c r="AS53" s="1"/>
      <c r="AT53" s="1"/>
      <c r="AU53" s="1"/>
      <c r="AV53" s="1"/>
      <c r="AW53" s="1"/>
      <c r="AX53" s="1"/>
      <c r="AY53" s="1"/>
      <c r="BI53" s="1"/>
    </row>
    <row r="54" spans="1:61" x14ac:dyDescent="0.25">
      <c r="A54" s="92"/>
      <c r="B54" s="218" t="s">
        <v>50</v>
      </c>
      <c r="C54" s="218"/>
      <c r="D54" s="218"/>
    </row>
  </sheetData>
  <mergeCells count="75">
    <mergeCell ref="B54:D54"/>
    <mergeCell ref="AP46:AP50"/>
    <mergeCell ref="AQ46:AQ50"/>
    <mergeCell ref="AR46:AR50"/>
    <mergeCell ref="AS46:AS50"/>
    <mergeCell ref="AS35:AS37"/>
    <mergeCell ref="AT35:AT37"/>
    <mergeCell ref="AT46:AT50"/>
    <mergeCell ref="B53:D53"/>
    <mergeCell ref="AP38:AP40"/>
    <mergeCell ref="AQ38:AQ40"/>
    <mergeCell ref="AR38:AR40"/>
    <mergeCell ref="AS38:AS40"/>
    <mergeCell ref="AT38:AT40"/>
    <mergeCell ref="AP41:AP45"/>
    <mergeCell ref="AQ41:AQ45"/>
    <mergeCell ref="AR41:AR45"/>
    <mergeCell ref="AS41:AS45"/>
    <mergeCell ref="AT41:AT45"/>
    <mergeCell ref="AV36:BD36"/>
    <mergeCell ref="AV37:AZ37"/>
    <mergeCell ref="BA37:BD37"/>
    <mergeCell ref="AP29:AP31"/>
    <mergeCell ref="AQ29:AQ31"/>
    <mergeCell ref="AR29:AR31"/>
    <mergeCell ref="AS29:AS31"/>
    <mergeCell ref="AT29:AT31"/>
    <mergeCell ref="AP32:AP34"/>
    <mergeCell ref="AQ32:AQ34"/>
    <mergeCell ref="AR32:AR34"/>
    <mergeCell ref="AS32:AS34"/>
    <mergeCell ref="AT32:AT34"/>
    <mergeCell ref="AP35:AP37"/>
    <mergeCell ref="AQ35:AQ37"/>
    <mergeCell ref="AR35:AR37"/>
    <mergeCell ref="AP24:AP25"/>
    <mergeCell ref="AQ24:AQ25"/>
    <mergeCell ref="AR24:AR25"/>
    <mergeCell ref="AS24:AS25"/>
    <mergeCell ref="AT24:AT25"/>
    <mergeCell ref="AP26:AP28"/>
    <mergeCell ref="AQ26:AQ28"/>
    <mergeCell ref="AR26:AR28"/>
    <mergeCell ref="AS26:AS28"/>
    <mergeCell ref="AT26:AT28"/>
    <mergeCell ref="AP19:AP21"/>
    <mergeCell ref="AQ19:AQ21"/>
    <mergeCell ref="AR19:AR21"/>
    <mergeCell ref="AS19:AS21"/>
    <mergeCell ref="AT19:AT21"/>
    <mergeCell ref="AP22:AP23"/>
    <mergeCell ref="AQ22:AQ23"/>
    <mergeCell ref="AR22:AR23"/>
    <mergeCell ref="AS22:AS23"/>
    <mergeCell ref="AT22:AT23"/>
    <mergeCell ref="AP7:AP14"/>
    <mergeCell ref="AQ7:AQ14"/>
    <mergeCell ref="AR7:AR14"/>
    <mergeCell ref="AS7:AS14"/>
    <mergeCell ref="AT7:AT14"/>
    <mergeCell ref="AP15:AP18"/>
    <mergeCell ref="AQ15:AQ18"/>
    <mergeCell ref="AR15:AR18"/>
    <mergeCell ref="AS15:AS18"/>
    <mergeCell ref="AT15:AT18"/>
    <mergeCell ref="AV2:AZ2"/>
    <mergeCell ref="AJ3:AJ4"/>
    <mergeCell ref="AK3:AK4"/>
    <mergeCell ref="AP3:AP4"/>
    <mergeCell ref="AV3:AZ3"/>
    <mergeCell ref="AP5:AP6"/>
    <mergeCell ref="AQ5:AQ6"/>
    <mergeCell ref="AR5:AR6"/>
    <mergeCell ref="AS5:AS6"/>
    <mergeCell ref="AT5:AT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5"/>
  <sheetViews>
    <sheetView workbookViewId="0">
      <selection activeCell="H23" sqref="H23"/>
    </sheetView>
  </sheetViews>
  <sheetFormatPr baseColWidth="10" defaultColWidth="11.42578125" defaultRowHeight="15" x14ac:dyDescent="0.25"/>
  <cols>
    <col min="41" max="41" width="13" customWidth="1"/>
    <col min="46" max="46" width="13.140625" customWidth="1"/>
    <col min="52" max="52" width="12" customWidth="1"/>
  </cols>
  <sheetData>
    <row r="1" spans="1:6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97" t="s">
        <v>1</v>
      </c>
      <c r="AW1" s="198"/>
      <c r="AX1" s="198"/>
      <c r="AY1" s="198"/>
      <c r="AZ1" s="199"/>
      <c r="BD1" s="1"/>
    </row>
    <row r="2" spans="1:6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00" t="s">
        <v>2</v>
      </c>
      <c r="AK2" s="200" t="s">
        <v>3</v>
      </c>
      <c r="AL2" s="3" t="s">
        <v>4</v>
      </c>
      <c r="AM2" s="3" t="s">
        <v>5</v>
      </c>
      <c r="AN2" s="3" t="s">
        <v>6</v>
      </c>
      <c r="AO2" s="3" t="s">
        <v>7</v>
      </c>
      <c r="AP2" s="225" t="s">
        <v>3</v>
      </c>
      <c r="AQ2" s="4" t="s">
        <v>4</v>
      </c>
      <c r="AR2" s="4" t="s">
        <v>5</v>
      </c>
      <c r="AS2" s="4" t="s">
        <v>6</v>
      </c>
      <c r="AT2" s="4" t="s">
        <v>7</v>
      </c>
      <c r="AU2" s="1"/>
      <c r="AV2" s="197" t="s">
        <v>57</v>
      </c>
      <c r="AW2" s="198"/>
      <c r="AX2" s="198"/>
      <c r="AY2" s="198"/>
      <c r="AZ2" s="199"/>
      <c r="BD2" s="1"/>
    </row>
    <row r="3" spans="1:61" ht="15.75" thickBot="1" x14ac:dyDescent="0.3">
      <c r="A3" s="5" t="s">
        <v>3</v>
      </c>
      <c r="B3" s="5" t="s">
        <v>2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  <c r="Q3" s="5" t="s">
        <v>23</v>
      </c>
      <c r="R3" s="5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37</v>
      </c>
      <c r="AF3" s="5" t="s">
        <v>38</v>
      </c>
      <c r="AG3" s="5" t="s">
        <v>39</v>
      </c>
      <c r="AH3" s="5" t="s">
        <v>40</v>
      </c>
      <c r="AI3" s="5" t="s">
        <v>41</v>
      </c>
      <c r="AJ3" s="201"/>
      <c r="AK3" s="201"/>
      <c r="AL3" s="9" t="s">
        <v>42</v>
      </c>
      <c r="AM3" s="9" t="s">
        <v>42</v>
      </c>
      <c r="AN3" s="9" t="s">
        <v>42</v>
      </c>
      <c r="AO3" s="9" t="s">
        <v>42</v>
      </c>
      <c r="AP3" s="226"/>
      <c r="AQ3" s="10" t="s">
        <v>42</v>
      </c>
      <c r="AR3" s="10" t="s">
        <v>42</v>
      </c>
      <c r="AS3" s="10" t="s">
        <v>42</v>
      </c>
      <c r="AT3" s="10" t="s">
        <v>42</v>
      </c>
      <c r="AU3" s="1"/>
      <c r="AV3" s="11" t="s">
        <v>43</v>
      </c>
      <c r="AW3" s="12" t="s">
        <v>4</v>
      </c>
      <c r="AX3" s="12" t="s">
        <v>44</v>
      </c>
      <c r="AY3" s="12" t="s">
        <v>45</v>
      </c>
      <c r="AZ3" s="13" t="s">
        <v>7</v>
      </c>
      <c r="BD3" s="1"/>
    </row>
    <row r="4" spans="1:61" x14ac:dyDescent="0.25">
      <c r="A4" s="18">
        <v>42401</v>
      </c>
      <c r="B4" s="19" t="s">
        <v>57</v>
      </c>
      <c r="C4" s="20">
        <v>0</v>
      </c>
      <c r="D4" s="20">
        <v>0</v>
      </c>
      <c r="E4" s="39">
        <v>16.100000000000001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  <c r="AF4" s="20">
        <v>0</v>
      </c>
      <c r="AG4" s="20">
        <v>0</v>
      </c>
      <c r="AH4" s="20">
        <v>0</v>
      </c>
      <c r="AI4" s="123">
        <v>0</v>
      </c>
      <c r="AJ4" s="59" t="s">
        <v>57</v>
      </c>
      <c r="AK4" s="95">
        <v>42401</v>
      </c>
      <c r="AL4" s="24">
        <f>SUM(C4:J4)+L4+M4+S4+T4+AB4+AG4+AH4+AI4</f>
        <v>16.100000000000001</v>
      </c>
      <c r="AM4" s="24">
        <f>K4+O4+Q4+U4+V4+W4+X4+Y4+Z4+AA4+AC4+AD4</f>
        <v>0</v>
      </c>
      <c r="AN4" s="24">
        <f>N4+P4+R4</f>
        <v>0</v>
      </c>
      <c r="AO4" s="24">
        <f>AE4+AF4</f>
        <v>0</v>
      </c>
      <c r="AP4" s="230">
        <v>2016</v>
      </c>
      <c r="AQ4" s="204">
        <f>SUM(AL4:AL6)</f>
        <v>63.254142300194928</v>
      </c>
      <c r="AR4" s="204">
        <f>SUM(AM4:AM6)</f>
        <v>460.15823586744648</v>
      </c>
      <c r="AS4" s="204">
        <f>SUM(AN4:AN6)</f>
        <v>75.92261208576997</v>
      </c>
      <c r="AT4" s="204">
        <f>SUM(AO4:AO6)</f>
        <v>13.002826510721249</v>
      </c>
      <c r="AU4" s="1"/>
      <c r="AV4" s="26">
        <v>2016</v>
      </c>
      <c r="AW4" s="27">
        <f>VALUE(AQ4)</f>
        <v>63.254142300194928</v>
      </c>
      <c r="AX4" s="27">
        <f>VALUE(AR4)</f>
        <v>460.15823586744648</v>
      </c>
      <c r="AY4" s="27">
        <f>VALUE(AS4)</f>
        <v>75.92261208576997</v>
      </c>
      <c r="AZ4" s="28">
        <f>VALUE(AT4)</f>
        <v>13.002826510721249</v>
      </c>
      <c r="BD4" s="1"/>
    </row>
    <row r="5" spans="1:61" x14ac:dyDescent="0.25">
      <c r="A5" s="18">
        <v>42491</v>
      </c>
      <c r="B5" s="19" t="s">
        <v>57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39">
        <v>1.1000000000000001</v>
      </c>
      <c r="L5" s="20">
        <v>0</v>
      </c>
      <c r="M5" s="20">
        <v>0</v>
      </c>
      <c r="N5" s="39">
        <v>5.9</v>
      </c>
      <c r="O5" s="39">
        <v>5.3</v>
      </c>
      <c r="P5" s="39">
        <v>7.9</v>
      </c>
      <c r="Q5" s="20">
        <v>0</v>
      </c>
      <c r="R5" s="39">
        <v>5.3</v>
      </c>
      <c r="S5" s="20">
        <v>0</v>
      </c>
      <c r="T5" s="20">
        <v>0</v>
      </c>
      <c r="U5" s="20">
        <v>0</v>
      </c>
      <c r="V5" s="39">
        <v>4.5999999999999996</v>
      </c>
      <c r="W5" s="39">
        <v>7.2</v>
      </c>
      <c r="X5" s="20">
        <v>0</v>
      </c>
      <c r="Y5" s="20">
        <v>0</v>
      </c>
      <c r="Z5" s="39">
        <v>7.2</v>
      </c>
      <c r="AA5" s="39">
        <v>11.2</v>
      </c>
      <c r="AB5" s="39">
        <v>6</v>
      </c>
      <c r="AC5" s="39">
        <v>12.5</v>
      </c>
      <c r="AD5" s="39">
        <v>2</v>
      </c>
      <c r="AE5" s="39">
        <v>1</v>
      </c>
      <c r="AF5" s="39">
        <v>4.9000000000000004</v>
      </c>
      <c r="AG5" s="20">
        <v>0</v>
      </c>
      <c r="AH5" s="39">
        <v>7.9</v>
      </c>
      <c r="AI5" s="123">
        <v>0</v>
      </c>
      <c r="AJ5" s="68" t="s">
        <v>57</v>
      </c>
      <c r="AK5" s="98">
        <v>42491</v>
      </c>
      <c r="AL5" s="37">
        <f>SUM(C5:J5)+L5+M5+S5+T5+AB5+AG5+AH5+AI5</f>
        <v>13.9</v>
      </c>
      <c r="AM5" s="37">
        <f>K5+O5+Q5+U5+V5+W5+X5+Y5+Z5+AA5+AC5+AD5</f>
        <v>51.099999999999994</v>
      </c>
      <c r="AN5" s="37">
        <f>N5+P5+R5</f>
        <v>19.100000000000001</v>
      </c>
      <c r="AO5" s="37">
        <f>AE5+AF5</f>
        <v>5.9</v>
      </c>
      <c r="AP5" s="231"/>
      <c r="AQ5" s="205"/>
      <c r="AR5" s="205"/>
      <c r="AS5" s="205"/>
      <c r="AT5" s="205"/>
      <c r="AU5" s="1"/>
      <c r="AV5" s="26">
        <v>2017</v>
      </c>
      <c r="AW5" s="27">
        <f>VALUE(AQ7)</f>
        <v>82.2</v>
      </c>
      <c r="AX5" s="27">
        <f>VALUE(AR7)</f>
        <v>121.5</v>
      </c>
      <c r="AY5" s="27">
        <f>VALUE(AS7)</f>
        <v>243.60000000000002</v>
      </c>
      <c r="AZ5" s="28">
        <f>VALUE(AT7)</f>
        <v>0</v>
      </c>
      <c r="BD5" s="1"/>
    </row>
    <row r="6" spans="1:61" ht="15.75" thickBot="1" x14ac:dyDescent="0.3">
      <c r="A6" s="18">
        <v>42583</v>
      </c>
      <c r="B6" s="19" t="s">
        <v>57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39">
        <v>17.11135477582846</v>
      </c>
      <c r="L6" s="20">
        <v>0</v>
      </c>
      <c r="M6" s="20">
        <v>0</v>
      </c>
      <c r="N6" s="39">
        <v>17.111354775828456</v>
      </c>
      <c r="O6" s="39">
        <v>28.088450292397663</v>
      </c>
      <c r="P6" s="39">
        <v>39.711257309941516</v>
      </c>
      <c r="Q6" s="39">
        <v>14.851364522417155</v>
      </c>
      <c r="R6" s="20">
        <v>0</v>
      </c>
      <c r="S6" s="39">
        <v>23.568469785575047</v>
      </c>
      <c r="T6" s="39">
        <v>9.6856725146198848</v>
      </c>
      <c r="U6" s="39">
        <v>46.814083820662773</v>
      </c>
      <c r="V6" s="39">
        <v>38.419834307992211</v>
      </c>
      <c r="W6" s="39">
        <v>43.58552631578948</v>
      </c>
      <c r="X6" s="39">
        <v>39.388401559454195</v>
      </c>
      <c r="Y6" s="20">
        <v>0</v>
      </c>
      <c r="Z6" s="39">
        <v>36.482699805068229</v>
      </c>
      <c r="AA6" s="39">
        <v>50.042641325536067</v>
      </c>
      <c r="AB6" s="20">
        <v>0</v>
      </c>
      <c r="AC6" s="39">
        <v>56.176900584795327</v>
      </c>
      <c r="AD6" s="39">
        <v>38.096978557504876</v>
      </c>
      <c r="AE6" s="20">
        <v>0</v>
      </c>
      <c r="AF6" s="39">
        <v>7.1028265107212478</v>
      </c>
      <c r="AG6" s="20">
        <v>0</v>
      </c>
      <c r="AH6" s="20">
        <v>0</v>
      </c>
      <c r="AI6" s="123">
        <v>0</v>
      </c>
      <c r="AJ6" s="84" t="s">
        <v>57</v>
      </c>
      <c r="AK6" s="96">
        <v>42583</v>
      </c>
      <c r="AL6" s="33">
        <f>SUM(C6:J6)+L6+M6+S6+T6+AB6+AG6+AH6+AI6</f>
        <v>33.254142300194928</v>
      </c>
      <c r="AM6" s="33">
        <f>K6+O6+Q6+U6+V6+W6+X6+Y6+Z6+AA6+AC6+AD6</f>
        <v>409.05823586744646</v>
      </c>
      <c r="AN6" s="33">
        <f>N6+P6+R6</f>
        <v>56.822612085769975</v>
      </c>
      <c r="AO6" s="33">
        <f>AE6+AF6</f>
        <v>7.1028265107212478</v>
      </c>
      <c r="AP6" s="231"/>
      <c r="AQ6" s="205"/>
      <c r="AR6" s="205"/>
      <c r="AS6" s="205"/>
      <c r="AT6" s="205"/>
      <c r="AU6" s="1"/>
      <c r="AV6" s="26">
        <v>2018</v>
      </c>
      <c r="AW6" s="27">
        <f>VALUE(AQ10)</f>
        <v>53.300000000000004</v>
      </c>
      <c r="AX6" s="27">
        <f>VALUE(AR10)</f>
        <v>45.400000000000006</v>
      </c>
      <c r="AY6" s="27">
        <f>VALUE(AS10)</f>
        <v>210.3</v>
      </c>
      <c r="AZ6" s="28">
        <f>VALUE(AT10)</f>
        <v>0</v>
      </c>
      <c r="BD6" s="1"/>
    </row>
    <row r="7" spans="1:61" x14ac:dyDescent="0.25">
      <c r="A7" s="18">
        <v>42736</v>
      </c>
      <c r="B7" s="19" t="s">
        <v>57</v>
      </c>
      <c r="C7" s="63"/>
      <c r="D7" s="63"/>
      <c r="E7" s="63"/>
      <c r="F7" s="63"/>
      <c r="G7" s="63"/>
      <c r="H7" s="63"/>
      <c r="I7" s="63"/>
      <c r="J7" s="63"/>
      <c r="K7" s="132"/>
      <c r="L7" s="63"/>
      <c r="M7" s="63"/>
      <c r="N7" s="132"/>
      <c r="O7" s="132"/>
      <c r="P7" s="132"/>
      <c r="Q7" s="63"/>
      <c r="R7" s="132"/>
      <c r="S7" s="63"/>
      <c r="T7" s="63"/>
      <c r="U7" s="63"/>
      <c r="V7" s="132"/>
      <c r="W7" s="132"/>
      <c r="X7" s="63"/>
      <c r="Y7" s="63"/>
      <c r="Z7" s="132"/>
      <c r="AA7" s="132"/>
      <c r="AB7" s="132"/>
      <c r="AC7" s="132"/>
      <c r="AD7" s="132"/>
      <c r="AE7" s="132"/>
      <c r="AF7" s="132"/>
      <c r="AG7" s="63"/>
      <c r="AH7" s="132"/>
      <c r="AI7" s="133"/>
      <c r="AJ7" s="59" t="s">
        <v>57</v>
      </c>
      <c r="AK7" s="95">
        <v>42736</v>
      </c>
      <c r="AL7" s="130"/>
      <c r="AM7" s="130"/>
      <c r="AN7" s="130"/>
      <c r="AO7" s="130"/>
      <c r="AP7" s="236">
        <v>2017</v>
      </c>
      <c r="AQ7" s="203">
        <f>SUM(AL7:AL9)</f>
        <v>82.2</v>
      </c>
      <c r="AR7" s="203">
        <f>SUM(AM7:AM9)</f>
        <v>121.5</v>
      </c>
      <c r="AS7" s="203">
        <f>SUM(AN7:AN9)</f>
        <v>243.60000000000002</v>
      </c>
      <c r="AT7" s="203">
        <f>SUM(AO7:AO9)</f>
        <v>0</v>
      </c>
      <c r="AU7" s="1"/>
      <c r="AV7" s="26">
        <v>2019</v>
      </c>
      <c r="AW7" s="27">
        <f>VALUE(AQ13)</f>
        <v>70.689779973057853</v>
      </c>
      <c r="AX7" s="27">
        <f>VALUE(AR13)</f>
        <v>0</v>
      </c>
      <c r="AY7" s="27">
        <f>VALUE(AS13)</f>
        <v>274.01503816793888</v>
      </c>
      <c r="AZ7" s="28">
        <f>VALUE(AT13)</f>
        <v>65.519133862196213</v>
      </c>
      <c r="BD7" s="1"/>
    </row>
    <row r="8" spans="1:61" x14ac:dyDescent="0.25">
      <c r="A8" s="18">
        <v>42826</v>
      </c>
      <c r="B8" s="19" t="s">
        <v>57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39">
        <v>18.3</v>
      </c>
      <c r="O8" s="20">
        <v>0</v>
      </c>
      <c r="P8" s="20">
        <v>0</v>
      </c>
      <c r="Q8" s="20">
        <v>0</v>
      </c>
      <c r="R8" s="39">
        <v>32.9</v>
      </c>
      <c r="S8" s="20">
        <v>0</v>
      </c>
      <c r="T8" s="20">
        <v>0</v>
      </c>
      <c r="U8" s="20">
        <v>0</v>
      </c>
      <c r="V8" s="20">
        <v>0</v>
      </c>
      <c r="W8" s="39">
        <v>22.9</v>
      </c>
      <c r="X8" s="20">
        <v>0</v>
      </c>
      <c r="Y8" s="20">
        <v>0</v>
      </c>
      <c r="Z8" s="20">
        <v>0</v>
      </c>
      <c r="AA8" s="39">
        <v>11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123">
        <v>0</v>
      </c>
      <c r="AJ8" s="68" t="s">
        <v>57</v>
      </c>
      <c r="AK8" s="98">
        <v>42826</v>
      </c>
      <c r="AL8" s="37">
        <f t="shared" ref="AL8:AL13" si="0">SUM(C8:J8)+L8+M8+S8+T8+AB8+AG8+AH8+AI8</f>
        <v>0</v>
      </c>
      <c r="AM8" s="37">
        <f t="shared" ref="AM8:AM21" si="1">K8+O8+Q8+U8+V8+W8+X8+Y8+Z8+AA8+AC8+AD8</f>
        <v>33.9</v>
      </c>
      <c r="AN8" s="37">
        <f t="shared" ref="AN8:AN15" si="2">N8+P8+R8</f>
        <v>51.2</v>
      </c>
      <c r="AO8" s="37">
        <f t="shared" ref="AO8:AO16" si="3">AE8+AF8</f>
        <v>0</v>
      </c>
      <c r="AP8" s="236"/>
      <c r="AQ8" s="203"/>
      <c r="AR8" s="203"/>
      <c r="AS8" s="203"/>
      <c r="AT8" s="203"/>
      <c r="AU8" s="1"/>
      <c r="AV8" s="26">
        <v>2021</v>
      </c>
      <c r="AW8" s="27">
        <f>VALUE(AQ16)</f>
        <v>26</v>
      </c>
      <c r="AX8" s="27">
        <f>VALUE(AR16)</f>
        <v>196</v>
      </c>
      <c r="AY8" s="27">
        <f>VALUE(AS16)</f>
        <v>203</v>
      </c>
      <c r="AZ8" s="28">
        <f>VALUE(AT16)</f>
        <v>0</v>
      </c>
      <c r="BD8" s="1"/>
    </row>
    <row r="9" spans="1:61" ht="15.75" thickBot="1" x14ac:dyDescent="0.3">
      <c r="A9" s="18">
        <v>42948</v>
      </c>
      <c r="B9" s="19" t="s">
        <v>57</v>
      </c>
      <c r="C9" s="20">
        <v>0</v>
      </c>
      <c r="D9" s="39">
        <v>10.9</v>
      </c>
      <c r="E9" s="39">
        <v>13.5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39">
        <v>192.4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39">
        <v>12</v>
      </c>
      <c r="AC9" s="39">
        <v>87.6</v>
      </c>
      <c r="AD9" s="20">
        <v>0</v>
      </c>
      <c r="AE9" s="20">
        <v>0</v>
      </c>
      <c r="AF9" s="20">
        <v>0</v>
      </c>
      <c r="AG9" s="39">
        <v>23.1</v>
      </c>
      <c r="AH9" s="39">
        <v>22.7</v>
      </c>
      <c r="AI9" s="123">
        <v>0</v>
      </c>
      <c r="AJ9" s="84" t="s">
        <v>57</v>
      </c>
      <c r="AK9" s="96">
        <v>42948</v>
      </c>
      <c r="AL9" s="33">
        <f t="shared" si="0"/>
        <v>82.2</v>
      </c>
      <c r="AM9" s="33">
        <f t="shared" si="1"/>
        <v>87.6</v>
      </c>
      <c r="AN9" s="33">
        <f t="shared" si="2"/>
        <v>192.4</v>
      </c>
      <c r="AO9" s="33">
        <f t="shared" si="3"/>
        <v>0</v>
      </c>
      <c r="AP9" s="226"/>
      <c r="AQ9" s="213"/>
      <c r="AR9" s="213"/>
      <c r="AS9" s="213"/>
      <c r="AT9" s="213"/>
      <c r="AU9" s="1"/>
      <c r="AV9" s="41">
        <v>2022</v>
      </c>
      <c r="AW9" s="42">
        <f>VALUE(AQ21)</f>
        <v>12</v>
      </c>
      <c r="AX9" s="42">
        <f>VALUE(AR21)</f>
        <v>83.3</v>
      </c>
      <c r="AY9" s="42">
        <f>VALUE(AS21)</f>
        <v>0</v>
      </c>
      <c r="AZ9" s="43">
        <f>VALUE(AT21)</f>
        <v>3.7</v>
      </c>
      <c r="BI9" s="1"/>
    </row>
    <row r="10" spans="1:61" x14ac:dyDescent="0.25">
      <c r="A10" s="18">
        <v>43101</v>
      </c>
      <c r="B10" s="19" t="s">
        <v>57</v>
      </c>
      <c r="C10" s="39">
        <v>5.4</v>
      </c>
      <c r="D10" s="39">
        <v>11.6</v>
      </c>
      <c r="E10" s="39">
        <v>15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39">
        <v>39.200000000000003</v>
      </c>
      <c r="O10" s="20">
        <v>0</v>
      </c>
      <c r="P10" s="20">
        <v>0</v>
      </c>
      <c r="Q10" s="20">
        <v>0</v>
      </c>
      <c r="R10" s="39">
        <v>22.4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39">
        <v>30.1</v>
      </c>
      <c r="Y10" s="20">
        <v>0</v>
      </c>
      <c r="Z10" s="20">
        <v>0</v>
      </c>
      <c r="AA10" s="39">
        <v>15.3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123">
        <v>0</v>
      </c>
      <c r="AJ10" s="59" t="s">
        <v>57</v>
      </c>
      <c r="AK10" s="95">
        <v>43101</v>
      </c>
      <c r="AL10" s="24">
        <f t="shared" si="0"/>
        <v>32</v>
      </c>
      <c r="AM10" s="24">
        <f t="shared" si="1"/>
        <v>45.400000000000006</v>
      </c>
      <c r="AN10" s="24">
        <f t="shared" si="2"/>
        <v>61.6</v>
      </c>
      <c r="AO10" s="24">
        <f t="shared" si="3"/>
        <v>0</v>
      </c>
      <c r="AP10" s="202">
        <v>2018</v>
      </c>
      <c r="AQ10" s="203">
        <f>SUM(AL10:AL12)</f>
        <v>53.300000000000004</v>
      </c>
      <c r="AR10" s="203">
        <f>SUM(AM10:AM12)</f>
        <v>45.400000000000006</v>
      </c>
      <c r="AS10" s="203">
        <f>SUM(AN10:AN12)</f>
        <v>210.3</v>
      </c>
      <c r="AT10" s="203">
        <f>SUM(AO10:AO12)</f>
        <v>0</v>
      </c>
      <c r="AU10" s="1"/>
      <c r="AV10" s="1"/>
      <c r="AW10" s="1"/>
      <c r="AX10" s="1"/>
      <c r="AY10" s="1"/>
      <c r="BI10" s="1"/>
    </row>
    <row r="11" spans="1:61" x14ac:dyDescent="0.25">
      <c r="A11" s="18">
        <v>43252</v>
      </c>
      <c r="B11" s="19" t="s">
        <v>57</v>
      </c>
      <c r="C11" s="20">
        <v>0</v>
      </c>
      <c r="D11" s="20">
        <v>0</v>
      </c>
      <c r="E11" s="39">
        <v>8.6999999999999993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39">
        <v>33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23">
        <v>0</v>
      </c>
      <c r="AJ11" s="68" t="s">
        <v>57</v>
      </c>
      <c r="AK11" s="98">
        <v>43252</v>
      </c>
      <c r="AL11" s="37">
        <f t="shared" si="0"/>
        <v>8.6999999999999993</v>
      </c>
      <c r="AM11" s="37">
        <f t="shared" si="1"/>
        <v>0</v>
      </c>
      <c r="AN11" s="37">
        <f t="shared" si="2"/>
        <v>33</v>
      </c>
      <c r="AO11" s="37">
        <f t="shared" si="3"/>
        <v>0</v>
      </c>
      <c r="AP11" s="202"/>
      <c r="AQ11" s="203"/>
      <c r="AR11" s="203"/>
      <c r="AS11" s="203"/>
      <c r="AT11" s="203"/>
      <c r="AU11" s="1"/>
      <c r="AV11" s="1"/>
      <c r="AW11" s="1"/>
      <c r="AX11" s="1"/>
      <c r="AY11" s="1"/>
      <c r="BI11" s="1"/>
    </row>
    <row r="12" spans="1:61" ht="15.75" thickBot="1" x14ac:dyDescent="0.3">
      <c r="A12" s="18">
        <v>43313</v>
      </c>
      <c r="B12" s="19" t="s">
        <v>57</v>
      </c>
      <c r="C12" s="39">
        <v>5.5</v>
      </c>
      <c r="D12" s="39">
        <v>1.9</v>
      </c>
      <c r="E12" s="39">
        <v>5.2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39">
        <v>80.5</v>
      </c>
      <c r="O12" s="20">
        <v>0</v>
      </c>
      <c r="P12" s="20">
        <v>0</v>
      </c>
      <c r="Q12" s="20">
        <v>0</v>
      </c>
      <c r="R12" s="39">
        <v>35.200000000000003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123">
        <v>0</v>
      </c>
      <c r="AJ12" s="84" t="s">
        <v>57</v>
      </c>
      <c r="AK12" s="96">
        <v>43313</v>
      </c>
      <c r="AL12" s="33">
        <f t="shared" si="0"/>
        <v>12.600000000000001</v>
      </c>
      <c r="AM12" s="33">
        <f t="shared" si="1"/>
        <v>0</v>
      </c>
      <c r="AN12" s="33">
        <f t="shared" si="2"/>
        <v>115.7</v>
      </c>
      <c r="AO12" s="33">
        <f t="shared" si="3"/>
        <v>0</v>
      </c>
      <c r="AP12" s="201"/>
      <c r="AQ12" s="213"/>
      <c r="AR12" s="213"/>
      <c r="AS12" s="213"/>
      <c r="AT12" s="213"/>
      <c r="AU12" s="1"/>
      <c r="AV12" s="1"/>
      <c r="AW12" s="1"/>
      <c r="AX12" s="1"/>
      <c r="AY12" s="1"/>
      <c r="BI12" s="1"/>
    </row>
    <row r="13" spans="1:61" x14ac:dyDescent="0.25">
      <c r="A13" s="18">
        <v>43466</v>
      </c>
      <c r="B13" s="19" t="s">
        <v>57</v>
      </c>
      <c r="C13" s="20">
        <v>0</v>
      </c>
      <c r="D13" s="39">
        <v>19.087461956792875</v>
      </c>
      <c r="E13" s="39">
        <v>22.062565484208921</v>
      </c>
      <c r="F13" s="20">
        <v>0</v>
      </c>
      <c r="G13" s="20">
        <v>0</v>
      </c>
      <c r="H13" s="20">
        <v>0</v>
      </c>
      <c r="I13" s="20">
        <v>0</v>
      </c>
      <c r="J13" s="39">
        <v>18.719752532056059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39">
        <v>51.145038167938878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39">
        <v>13.37125180861147</v>
      </c>
      <c r="AF13" s="39">
        <v>52.147882053584738</v>
      </c>
      <c r="AG13" s="20">
        <v>0</v>
      </c>
      <c r="AH13" s="20">
        <v>0</v>
      </c>
      <c r="AI13" s="123">
        <v>0</v>
      </c>
      <c r="AJ13" s="59" t="s">
        <v>57</v>
      </c>
      <c r="AK13" s="95">
        <v>43466</v>
      </c>
      <c r="AL13" s="24">
        <f t="shared" si="0"/>
        <v>59.869779973057859</v>
      </c>
      <c r="AM13" s="24">
        <f t="shared" si="1"/>
        <v>0</v>
      </c>
      <c r="AN13" s="24">
        <f t="shared" si="2"/>
        <v>51.145038167938878</v>
      </c>
      <c r="AO13" s="24">
        <f t="shared" si="3"/>
        <v>65.519133862196213</v>
      </c>
      <c r="AP13" s="202">
        <v>2019</v>
      </c>
      <c r="AQ13" s="203">
        <f>SUM(AL13:AL15)</f>
        <v>70.689779973057853</v>
      </c>
      <c r="AR13" s="203">
        <f>SUM(AM13:AM15)</f>
        <v>0</v>
      </c>
      <c r="AS13" s="203">
        <f>SUM(AN13:AN15)</f>
        <v>274.01503816793888</v>
      </c>
      <c r="AT13" s="203">
        <f>SUM(AO13:AO15)</f>
        <v>65.519133862196213</v>
      </c>
      <c r="AU13" s="1"/>
      <c r="AV13" s="1"/>
      <c r="AW13" s="1"/>
      <c r="AX13" s="1"/>
      <c r="AY13" s="1"/>
      <c r="BI13" s="1"/>
    </row>
    <row r="14" spans="1:61" x14ac:dyDescent="0.25">
      <c r="A14" s="18">
        <v>43617</v>
      </c>
      <c r="B14" s="19" t="s">
        <v>57</v>
      </c>
      <c r="C14" s="63"/>
      <c r="D14" s="132"/>
      <c r="E14" s="132"/>
      <c r="F14" s="63"/>
      <c r="G14" s="63"/>
      <c r="H14" s="63"/>
      <c r="I14" s="63"/>
      <c r="J14" s="132"/>
      <c r="K14" s="63"/>
      <c r="L14" s="63"/>
      <c r="M14" s="63"/>
      <c r="N14" s="63"/>
      <c r="O14" s="63"/>
      <c r="P14" s="63"/>
      <c r="Q14" s="63"/>
      <c r="R14" s="132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132"/>
      <c r="AF14" s="132"/>
      <c r="AG14" s="63"/>
      <c r="AH14" s="63"/>
      <c r="AI14" s="133"/>
      <c r="AJ14" s="68" t="s">
        <v>57</v>
      </c>
      <c r="AK14" s="98">
        <v>43617</v>
      </c>
      <c r="AL14" s="66"/>
      <c r="AM14" s="66"/>
      <c r="AN14" s="66"/>
      <c r="AO14" s="66"/>
      <c r="AP14" s="202"/>
      <c r="AQ14" s="203"/>
      <c r="AR14" s="203"/>
      <c r="AS14" s="203"/>
      <c r="AT14" s="203"/>
      <c r="AU14" s="1"/>
      <c r="AV14" s="1"/>
      <c r="AW14" s="1"/>
      <c r="AX14" s="1"/>
      <c r="AY14" s="1"/>
      <c r="BI14" s="1"/>
    </row>
    <row r="15" spans="1:61" ht="15.75" thickBot="1" x14ac:dyDescent="0.3">
      <c r="A15" s="18">
        <v>43678</v>
      </c>
      <c r="B15" s="19" t="s">
        <v>57</v>
      </c>
      <c r="C15" s="20">
        <v>0</v>
      </c>
      <c r="D15" s="39">
        <v>2.72</v>
      </c>
      <c r="E15" s="39">
        <v>8.1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39">
        <v>167.7</v>
      </c>
      <c r="O15" s="20">
        <v>0</v>
      </c>
      <c r="P15" s="20">
        <v>0</v>
      </c>
      <c r="Q15" s="20">
        <v>0</v>
      </c>
      <c r="R15" s="39">
        <v>55.17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23">
        <v>0</v>
      </c>
      <c r="AJ15" s="136" t="s">
        <v>57</v>
      </c>
      <c r="AK15" s="96">
        <v>43678</v>
      </c>
      <c r="AL15" s="33">
        <f t="shared" ref="AL15:AL20" si="4">SUM(C15:J15)+L15+M15+S15+T15+AB15+AG15+AH15+AI15</f>
        <v>10.82</v>
      </c>
      <c r="AM15" s="33">
        <f t="shared" si="1"/>
        <v>0</v>
      </c>
      <c r="AN15" s="33">
        <f t="shared" si="2"/>
        <v>222.87</v>
      </c>
      <c r="AO15" s="33">
        <f t="shared" si="3"/>
        <v>0</v>
      </c>
      <c r="AP15" s="201"/>
      <c r="AQ15" s="213"/>
      <c r="AR15" s="213"/>
      <c r="AS15" s="213"/>
      <c r="AT15" s="213"/>
      <c r="AU15" s="1"/>
      <c r="AV15" s="1"/>
      <c r="AW15" s="1"/>
      <c r="AX15" s="1"/>
      <c r="AY15" s="1"/>
      <c r="BI15" s="1"/>
    </row>
    <row r="16" spans="1:61" x14ac:dyDescent="0.25">
      <c r="A16" s="18">
        <v>44228</v>
      </c>
      <c r="B16" s="19" t="s">
        <v>57</v>
      </c>
      <c r="C16" s="72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106"/>
      <c r="O16" s="20">
        <v>0</v>
      </c>
      <c r="P16" s="20">
        <v>0</v>
      </c>
      <c r="Q16" s="20">
        <v>0</v>
      </c>
      <c r="R16" s="39">
        <v>37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72"/>
      <c r="AH16" s="20">
        <v>0</v>
      </c>
      <c r="AI16" s="72"/>
      <c r="AJ16" s="22" t="s">
        <v>57</v>
      </c>
      <c r="AK16" s="107">
        <v>44228</v>
      </c>
      <c r="AL16" s="24">
        <f t="shared" si="4"/>
        <v>0</v>
      </c>
      <c r="AM16" s="24">
        <f t="shared" si="1"/>
        <v>0</v>
      </c>
      <c r="AN16" s="24">
        <f>P16+R16</f>
        <v>37</v>
      </c>
      <c r="AO16" s="24">
        <f t="shared" si="3"/>
        <v>0</v>
      </c>
      <c r="AP16" s="215">
        <v>2021</v>
      </c>
      <c r="AQ16" s="214">
        <f>SUM(AL16:AL20)</f>
        <v>26</v>
      </c>
      <c r="AR16" s="214">
        <f>SUM(AM16:AM20)</f>
        <v>196</v>
      </c>
      <c r="AS16" s="214">
        <f>SUM(AN16:AN20)</f>
        <v>203</v>
      </c>
      <c r="AT16" s="214">
        <f>SUM(AO16:AO20)</f>
        <v>0</v>
      </c>
      <c r="AU16" s="1"/>
      <c r="AV16" s="1"/>
      <c r="AW16" s="1"/>
      <c r="AX16" s="1"/>
      <c r="AY16" s="1"/>
      <c r="BI16" s="1"/>
    </row>
    <row r="17" spans="1:61" x14ac:dyDescent="0.25">
      <c r="A17" s="18">
        <v>44287</v>
      </c>
      <c r="B17" s="19" t="s">
        <v>57</v>
      </c>
      <c r="C17" s="72"/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106"/>
      <c r="O17" s="20">
        <v>0</v>
      </c>
      <c r="P17" s="20">
        <v>0</v>
      </c>
      <c r="Q17" s="20">
        <v>0</v>
      </c>
      <c r="R17" s="39">
        <v>84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72"/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72"/>
      <c r="AH17" s="20">
        <v>0</v>
      </c>
      <c r="AI17" s="72"/>
      <c r="AJ17" s="47" t="s">
        <v>57</v>
      </c>
      <c r="AK17" s="108">
        <v>44287</v>
      </c>
      <c r="AL17" s="37">
        <f t="shared" si="4"/>
        <v>0</v>
      </c>
      <c r="AM17" s="37">
        <f t="shared" si="1"/>
        <v>0</v>
      </c>
      <c r="AN17" s="37">
        <f>P17+R17</f>
        <v>84</v>
      </c>
      <c r="AO17" s="37">
        <f>AE17+AF17</f>
        <v>0</v>
      </c>
      <c r="AP17" s="216"/>
      <c r="AQ17" s="203"/>
      <c r="AR17" s="203"/>
      <c r="AS17" s="203"/>
      <c r="AT17" s="203"/>
      <c r="AU17" s="1"/>
      <c r="AV17" s="1"/>
      <c r="AW17" s="1"/>
      <c r="AX17" s="1"/>
      <c r="AY17" s="1"/>
      <c r="BI17" s="1"/>
    </row>
    <row r="18" spans="1:61" x14ac:dyDescent="0.25">
      <c r="A18" s="18">
        <v>44317</v>
      </c>
      <c r="B18" s="19" t="s">
        <v>57</v>
      </c>
      <c r="C18" s="72"/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106"/>
      <c r="O18" s="20">
        <v>0</v>
      </c>
      <c r="P18" s="20">
        <v>0</v>
      </c>
      <c r="Q18" s="20">
        <v>0</v>
      </c>
      <c r="R18" s="39">
        <v>21</v>
      </c>
      <c r="S18" s="20">
        <v>0</v>
      </c>
      <c r="T18" s="20">
        <v>0</v>
      </c>
      <c r="U18" s="20">
        <v>0</v>
      </c>
      <c r="V18" s="20">
        <v>0</v>
      </c>
      <c r="W18" s="39">
        <v>22</v>
      </c>
      <c r="X18" s="39">
        <v>174</v>
      </c>
      <c r="Y18" s="72"/>
      <c r="Z18" s="72"/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72"/>
      <c r="AH18" s="20">
        <v>0</v>
      </c>
      <c r="AI18" s="72"/>
      <c r="AJ18" s="47" t="s">
        <v>57</v>
      </c>
      <c r="AK18" s="108">
        <v>44317</v>
      </c>
      <c r="AL18" s="37">
        <f t="shared" si="4"/>
        <v>0</v>
      </c>
      <c r="AM18" s="37">
        <f t="shared" si="1"/>
        <v>196</v>
      </c>
      <c r="AN18" s="37">
        <f>P18+R18</f>
        <v>21</v>
      </c>
      <c r="AO18" s="37">
        <f>AE18+AF18</f>
        <v>0</v>
      </c>
      <c r="AP18" s="216"/>
      <c r="AQ18" s="203"/>
      <c r="AR18" s="203"/>
      <c r="AS18" s="203"/>
      <c r="AT18" s="203"/>
      <c r="AU18" s="1"/>
      <c r="AV18" s="1"/>
      <c r="AW18" s="1"/>
      <c r="AX18" s="1"/>
      <c r="AY18" s="1"/>
      <c r="BI18" s="1"/>
    </row>
    <row r="19" spans="1:61" x14ac:dyDescent="0.25">
      <c r="A19" s="18">
        <v>44378</v>
      </c>
      <c r="B19" s="19" t="s">
        <v>57</v>
      </c>
      <c r="C19" s="72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106"/>
      <c r="O19" s="20">
        <v>0</v>
      </c>
      <c r="P19" s="20">
        <v>0</v>
      </c>
      <c r="Q19" s="20">
        <v>0</v>
      </c>
      <c r="R19" s="39">
        <v>61</v>
      </c>
      <c r="S19" s="39">
        <v>16</v>
      </c>
      <c r="T19" s="39">
        <v>10</v>
      </c>
      <c r="U19" s="20">
        <v>0</v>
      </c>
      <c r="V19" s="20">
        <v>0</v>
      </c>
      <c r="W19" s="20">
        <v>0</v>
      </c>
      <c r="X19" s="20">
        <v>0</v>
      </c>
      <c r="Y19" s="72"/>
      <c r="Z19" s="72"/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72"/>
      <c r="AH19" s="20">
        <v>0</v>
      </c>
      <c r="AI19" s="72"/>
      <c r="AJ19" s="47" t="s">
        <v>57</v>
      </c>
      <c r="AK19" s="108">
        <v>44378</v>
      </c>
      <c r="AL19" s="37">
        <f t="shared" si="4"/>
        <v>26</v>
      </c>
      <c r="AM19" s="37">
        <f t="shared" si="1"/>
        <v>0</v>
      </c>
      <c r="AN19" s="37">
        <f>N19+P19+R19</f>
        <v>61</v>
      </c>
      <c r="AO19" s="37">
        <f>AE19+AF19</f>
        <v>0</v>
      </c>
      <c r="AP19" s="216"/>
      <c r="AQ19" s="203"/>
      <c r="AR19" s="203"/>
      <c r="AS19" s="203"/>
      <c r="AT19" s="203"/>
      <c r="AU19" s="1"/>
      <c r="AV19" s="1"/>
      <c r="AW19" s="1"/>
      <c r="AX19" s="1"/>
      <c r="AY19" s="1"/>
      <c r="BI19" s="1"/>
    </row>
    <row r="20" spans="1:61" ht="15.75" thickBot="1" x14ac:dyDescent="0.3">
      <c r="A20" s="18">
        <v>44470</v>
      </c>
      <c r="B20" s="19" t="s">
        <v>57</v>
      </c>
      <c r="C20" s="72"/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106"/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72"/>
      <c r="Z20" s="72"/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72"/>
      <c r="AH20" s="20">
        <v>0</v>
      </c>
      <c r="AI20" s="72"/>
      <c r="AJ20" s="105" t="s">
        <v>57</v>
      </c>
      <c r="AK20" s="109">
        <v>44470</v>
      </c>
      <c r="AL20" s="56">
        <f t="shared" si="4"/>
        <v>0</v>
      </c>
      <c r="AM20" s="56">
        <f t="shared" si="1"/>
        <v>0</v>
      </c>
      <c r="AN20" s="56">
        <f>N20+P20+R20</f>
        <v>0</v>
      </c>
      <c r="AO20" s="56">
        <f>AE20+AF20</f>
        <v>0</v>
      </c>
      <c r="AP20" s="217"/>
      <c r="AQ20" s="213"/>
      <c r="AR20" s="213"/>
      <c r="AS20" s="213"/>
      <c r="AT20" s="213"/>
      <c r="AU20" s="1"/>
      <c r="AV20" s="1"/>
      <c r="AW20" s="1"/>
      <c r="AX20" s="1"/>
      <c r="AY20" s="1"/>
      <c r="BI20" s="1"/>
    </row>
    <row r="21" spans="1:61" x14ac:dyDescent="0.25">
      <c r="A21" s="18">
        <v>44562</v>
      </c>
      <c r="B21" s="19" t="s">
        <v>57</v>
      </c>
      <c r="C21" s="72"/>
      <c r="D21" s="39">
        <v>12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106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39">
        <v>71.599999999999994</v>
      </c>
      <c r="Y21" s="72"/>
      <c r="Z21" s="72"/>
      <c r="AA21" s="20">
        <v>0</v>
      </c>
      <c r="AB21" s="20">
        <v>0</v>
      </c>
      <c r="AC21" s="39">
        <v>11.7</v>
      </c>
      <c r="AD21" s="20">
        <v>0</v>
      </c>
      <c r="AE21" s="39">
        <v>3.7</v>
      </c>
      <c r="AF21" s="20">
        <v>0</v>
      </c>
      <c r="AG21" s="72"/>
      <c r="AH21" s="20">
        <v>0</v>
      </c>
      <c r="AI21" s="72"/>
      <c r="AJ21" s="22" t="s">
        <v>57</v>
      </c>
      <c r="AK21" s="95">
        <v>44562</v>
      </c>
      <c r="AL21" s="24">
        <f t="shared" ref="AL21" si="5">SUM(C21:J21)+L21+M21+S21+T21+AB21+AG21+AH21+AI21</f>
        <v>12</v>
      </c>
      <c r="AM21" s="24">
        <f t="shared" si="1"/>
        <v>83.3</v>
      </c>
      <c r="AN21" s="24">
        <f>N21+P21+R21</f>
        <v>0</v>
      </c>
      <c r="AO21" s="25">
        <f>AE21+AF21</f>
        <v>3.7</v>
      </c>
      <c r="AP21" s="240">
        <v>2022</v>
      </c>
      <c r="AQ21" s="214">
        <f>SUM(AL21:AL25)</f>
        <v>12</v>
      </c>
      <c r="AR21" s="214">
        <f>SUM(AM21:AM25)</f>
        <v>83.3</v>
      </c>
      <c r="AS21" s="214">
        <f>SUM(AN21:AN25)</f>
        <v>0</v>
      </c>
      <c r="AT21" s="214">
        <f>SUM(AO21:AO25)</f>
        <v>3.7</v>
      </c>
      <c r="AU21" s="1"/>
      <c r="AV21" s="1"/>
      <c r="AW21" s="1"/>
      <c r="AX21" s="1"/>
      <c r="AY21" s="1"/>
      <c r="BI21" s="1"/>
    </row>
    <row r="22" spans="1:61" x14ac:dyDescent="0.25">
      <c r="A22" s="119"/>
      <c r="B22" s="1"/>
      <c r="C22" s="27"/>
      <c r="D22" s="27"/>
      <c r="E22" s="27"/>
      <c r="F22" s="27"/>
      <c r="G22" s="27"/>
      <c r="H22" s="27"/>
      <c r="I22" s="27"/>
      <c r="J22" s="27"/>
      <c r="K22" s="94"/>
      <c r="L22" s="27"/>
      <c r="M22" s="27"/>
      <c r="N22" s="94"/>
      <c r="O22" s="94"/>
      <c r="P22" s="94"/>
      <c r="Q22" s="27"/>
      <c r="R22" s="94"/>
      <c r="S22" s="27"/>
      <c r="T22" s="27"/>
      <c r="U22" s="27"/>
      <c r="V22" s="94"/>
      <c r="W22" s="94"/>
      <c r="X22" s="27"/>
      <c r="Y22" s="27"/>
      <c r="Z22" s="94"/>
      <c r="AA22" s="94"/>
      <c r="AB22" s="94"/>
      <c r="AC22" s="94"/>
      <c r="AD22" s="94"/>
      <c r="AE22" s="94"/>
      <c r="AF22" s="94"/>
      <c r="AG22" s="27"/>
      <c r="AH22" s="94"/>
      <c r="AI22" s="27"/>
      <c r="AJ22" s="47"/>
      <c r="AK22" s="110"/>
      <c r="AL22" s="111"/>
      <c r="AM22" s="111"/>
      <c r="AN22" s="111"/>
      <c r="AO22" s="112"/>
      <c r="AP22" s="241"/>
      <c r="AQ22" s="203"/>
      <c r="AR22" s="203"/>
      <c r="AS22" s="203"/>
      <c r="AT22" s="203"/>
      <c r="AU22" s="1"/>
      <c r="AV22" s="1"/>
      <c r="AW22" s="1"/>
      <c r="AX22" s="1"/>
      <c r="AY22" s="1"/>
      <c r="BI22" s="1"/>
    </row>
    <row r="23" spans="1:61" x14ac:dyDescent="0.25">
      <c r="A23" s="119"/>
      <c r="B23" s="1"/>
      <c r="C23" s="27"/>
      <c r="D23" s="27"/>
      <c r="E23" s="27"/>
      <c r="F23" s="27"/>
      <c r="G23" s="27"/>
      <c r="H23" s="27"/>
      <c r="I23" s="27"/>
      <c r="J23" s="27"/>
      <c r="K23" s="94"/>
      <c r="L23" s="27"/>
      <c r="M23" s="27"/>
      <c r="N23" s="94"/>
      <c r="O23" s="94"/>
      <c r="P23" s="94"/>
      <c r="Q23" s="27"/>
      <c r="R23" s="94"/>
      <c r="S23" s="27"/>
      <c r="T23" s="27"/>
      <c r="U23" s="27"/>
      <c r="V23" s="94"/>
      <c r="W23" s="94"/>
      <c r="X23" s="27"/>
      <c r="Y23" s="27"/>
      <c r="Z23" s="94"/>
      <c r="AA23" s="94"/>
      <c r="AB23" s="94"/>
      <c r="AC23" s="94"/>
      <c r="AD23" s="94"/>
      <c r="AE23" s="94"/>
      <c r="AF23" s="94"/>
      <c r="AG23" s="27"/>
      <c r="AH23" s="94"/>
      <c r="AI23" s="27"/>
      <c r="AJ23" s="47"/>
      <c r="AK23" s="110"/>
      <c r="AL23" s="111"/>
      <c r="AM23" s="111"/>
      <c r="AN23" s="111"/>
      <c r="AO23" s="112"/>
      <c r="AP23" s="241"/>
      <c r="AQ23" s="203"/>
      <c r="AR23" s="203"/>
      <c r="AS23" s="203"/>
      <c r="AT23" s="203"/>
      <c r="AU23" s="1"/>
      <c r="AV23" s="1"/>
      <c r="AW23" s="1"/>
      <c r="AX23" s="1"/>
      <c r="AY23" s="1"/>
      <c r="BI23" s="1"/>
    </row>
    <row r="24" spans="1:61" x14ac:dyDescent="0.25">
      <c r="A24" s="91"/>
      <c r="B24" s="218" t="s">
        <v>49</v>
      </c>
      <c r="C24" s="218"/>
      <c r="D24" s="218"/>
      <c r="E24" s="27"/>
      <c r="F24" s="27"/>
      <c r="G24" s="27"/>
      <c r="H24" s="27"/>
      <c r="I24" s="27"/>
      <c r="J24" s="27"/>
      <c r="K24" s="94"/>
      <c r="L24" s="27"/>
      <c r="M24" s="27"/>
      <c r="N24" s="94"/>
      <c r="O24" s="94"/>
      <c r="P24" s="94"/>
      <c r="Q24" s="27"/>
      <c r="R24" s="94"/>
      <c r="S24" s="27"/>
      <c r="T24" s="27"/>
      <c r="U24" s="27"/>
      <c r="V24" s="94"/>
      <c r="W24" s="94"/>
      <c r="X24" s="27"/>
      <c r="Y24" s="27"/>
      <c r="Z24" s="94"/>
      <c r="AA24" s="94"/>
      <c r="AB24" s="94"/>
      <c r="AC24" s="94"/>
      <c r="AD24" s="94"/>
      <c r="AE24" s="94"/>
      <c r="AF24" s="94"/>
      <c r="AG24" s="27"/>
      <c r="AH24" s="94"/>
      <c r="AI24" s="27"/>
      <c r="AJ24" s="47"/>
      <c r="AK24" s="110"/>
      <c r="AL24" s="111"/>
      <c r="AM24" s="111"/>
      <c r="AN24" s="111"/>
      <c r="AO24" s="112"/>
      <c r="AP24" s="241"/>
      <c r="AQ24" s="203"/>
      <c r="AR24" s="203"/>
      <c r="AS24" s="203"/>
      <c r="AT24" s="203"/>
      <c r="AU24" s="1"/>
      <c r="AV24" s="1"/>
      <c r="AW24" s="1"/>
      <c r="AX24" s="1"/>
      <c r="AY24" s="1"/>
      <c r="BI24" s="1"/>
    </row>
    <row r="25" spans="1:61" ht="15.75" thickBot="1" x14ac:dyDescent="0.3">
      <c r="A25" s="155"/>
      <c r="B25" s="218" t="s">
        <v>50</v>
      </c>
      <c r="C25" s="218"/>
      <c r="D25" s="218"/>
      <c r="E25" s="27"/>
      <c r="F25" s="27"/>
      <c r="G25" s="27"/>
      <c r="H25" s="27"/>
      <c r="I25" s="27"/>
      <c r="J25" s="27"/>
      <c r="K25" s="94"/>
      <c r="L25" s="27"/>
      <c r="M25" s="27"/>
      <c r="N25" s="94"/>
      <c r="O25" s="94"/>
      <c r="P25" s="94"/>
      <c r="Q25" s="27"/>
      <c r="R25" s="94"/>
      <c r="S25" s="27"/>
      <c r="T25" s="27"/>
      <c r="U25" s="27"/>
      <c r="V25" s="94"/>
      <c r="W25" s="94"/>
      <c r="X25" s="27"/>
      <c r="Y25" s="27"/>
      <c r="Z25" s="94"/>
      <c r="AA25" s="94"/>
      <c r="AB25" s="94"/>
      <c r="AC25" s="94"/>
      <c r="AD25" s="94"/>
      <c r="AE25" s="94"/>
      <c r="AF25" s="94"/>
      <c r="AG25" s="27"/>
      <c r="AH25" s="94"/>
      <c r="AI25" s="27"/>
      <c r="AJ25" s="49"/>
      <c r="AK25" s="113"/>
      <c r="AL25" s="114"/>
      <c r="AM25" s="114"/>
      <c r="AN25" s="114"/>
      <c r="AO25" s="115"/>
      <c r="AP25" s="242"/>
      <c r="AQ25" s="213"/>
      <c r="AR25" s="213"/>
      <c r="AS25" s="213"/>
      <c r="AT25" s="213"/>
      <c r="AU25" s="1"/>
      <c r="AV25" s="1"/>
      <c r="AW25" s="1"/>
      <c r="AX25" s="1"/>
      <c r="AY25" s="1"/>
      <c r="BI25" s="1"/>
    </row>
    <row r="26" spans="1:61" ht="15.75" thickBot="1" x14ac:dyDescent="0.3">
      <c r="A26" s="119"/>
      <c r="B26" s="1"/>
      <c r="C26" s="27"/>
      <c r="D26" s="27"/>
      <c r="E26" s="27"/>
      <c r="F26" s="27"/>
      <c r="G26" s="27"/>
      <c r="H26" s="27"/>
      <c r="I26" s="27"/>
      <c r="J26" s="27"/>
      <c r="K26" s="94"/>
      <c r="L26" s="27"/>
      <c r="M26" s="27"/>
      <c r="N26" s="94"/>
      <c r="O26" s="94"/>
      <c r="P26" s="94"/>
      <c r="Q26" s="27"/>
      <c r="R26" s="94"/>
      <c r="S26" s="27"/>
      <c r="T26" s="27"/>
      <c r="U26" s="27"/>
      <c r="V26" s="94"/>
      <c r="W26" s="94"/>
      <c r="X26" s="27"/>
      <c r="Y26" s="27"/>
      <c r="Z26" s="94"/>
      <c r="AA26" s="94"/>
      <c r="AB26" s="94"/>
      <c r="AC26" s="94"/>
      <c r="AD26" s="94"/>
      <c r="AE26" s="94"/>
      <c r="AF26" s="94"/>
      <c r="AG26" s="27"/>
      <c r="AH26" s="94"/>
      <c r="AI26" s="27"/>
      <c r="AJ26" s="80" t="s">
        <v>57</v>
      </c>
      <c r="AK26" s="116" t="s">
        <v>48</v>
      </c>
      <c r="AL26" s="117">
        <f>SUM(AL4:AL25)</f>
        <v>307.44392227325278</v>
      </c>
      <c r="AM26" s="117">
        <f>SUM(AM4:AM25)</f>
        <v>906.35823586744641</v>
      </c>
      <c r="AN26" s="117">
        <f>SUM(AN4:AN25)</f>
        <v>1006.8376502537089</v>
      </c>
      <c r="AO26" s="117">
        <f>SUM(AO4:AO25)</f>
        <v>82.221960372917465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BI26" s="1"/>
    </row>
    <row r="27" spans="1:61" ht="15.75" thickBot="1" x14ac:dyDescent="0.3">
      <c r="A27" s="119"/>
      <c r="B27" s="1"/>
      <c r="C27" s="27"/>
      <c r="D27" s="27"/>
      <c r="E27" s="27"/>
      <c r="F27" s="27"/>
      <c r="G27" s="27"/>
      <c r="H27" s="27"/>
      <c r="I27" s="27"/>
      <c r="J27" s="27"/>
      <c r="K27" s="94"/>
      <c r="L27" s="27"/>
      <c r="M27" s="27"/>
      <c r="N27" s="94"/>
      <c r="O27" s="94"/>
      <c r="P27" s="94"/>
      <c r="Q27" s="27"/>
      <c r="R27" s="94"/>
      <c r="S27" s="27"/>
      <c r="T27" s="27"/>
      <c r="U27" s="27"/>
      <c r="V27" s="94"/>
      <c r="W27" s="94"/>
      <c r="X27" s="27"/>
      <c r="Y27" s="27"/>
      <c r="Z27" s="94"/>
      <c r="AA27" s="94"/>
      <c r="AB27" s="94"/>
      <c r="AC27" s="94"/>
      <c r="AD27" s="94"/>
      <c r="AE27" s="94"/>
      <c r="AF27" s="94"/>
      <c r="AG27" s="27"/>
      <c r="AH27" s="94"/>
      <c r="AI27" s="27"/>
      <c r="AJ27" s="1"/>
      <c r="AK27" s="93"/>
      <c r="AL27" s="94"/>
      <c r="AM27" s="94"/>
      <c r="AN27" s="94"/>
      <c r="AO27" s="94"/>
      <c r="AP27" s="1"/>
      <c r="AQ27" s="1"/>
      <c r="AR27" s="1"/>
      <c r="AS27" s="1"/>
      <c r="AT27" s="1"/>
      <c r="AU27" s="1"/>
      <c r="AV27" s="1"/>
      <c r="AW27" s="1"/>
      <c r="AX27" s="1"/>
      <c r="AY27" s="1"/>
      <c r="BI27" s="1"/>
    </row>
    <row r="28" spans="1:61" ht="15.75" thickBot="1" x14ac:dyDescent="0.3">
      <c r="A28" s="119"/>
      <c r="B28" s="1"/>
      <c r="C28" s="27"/>
      <c r="D28" s="27"/>
      <c r="E28" s="27"/>
      <c r="F28" s="27"/>
      <c r="G28" s="27"/>
      <c r="H28" s="27"/>
      <c r="I28" s="27"/>
      <c r="J28" s="27"/>
      <c r="K28" s="94"/>
      <c r="L28" s="27"/>
      <c r="M28" s="27"/>
      <c r="N28" s="94"/>
      <c r="O28" s="94"/>
      <c r="P28" s="94"/>
      <c r="Q28" s="27"/>
      <c r="R28" s="94"/>
      <c r="S28" s="27"/>
      <c r="T28" s="27"/>
      <c r="U28" s="27"/>
      <c r="V28" s="94"/>
      <c r="W28" s="94"/>
      <c r="X28" s="27"/>
      <c r="Y28" s="27"/>
      <c r="Z28" s="94"/>
      <c r="AA28" s="94"/>
      <c r="AB28" s="94"/>
      <c r="AC28" s="94"/>
      <c r="AD28" s="94"/>
      <c r="AE28" s="94"/>
      <c r="AF28" s="94"/>
      <c r="AG28" s="27"/>
      <c r="AH28" s="94"/>
      <c r="AI28" s="27"/>
      <c r="AJ28" s="1"/>
      <c r="AK28" s="93"/>
      <c r="AL28" s="94"/>
      <c r="AM28" s="94"/>
      <c r="AN28" s="94"/>
      <c r="AO28" s="94"/>
      <c r="AP28" s="1"/>
      <c r="AQ28" s="1"/>
      <c r="AR28" s="1"/>
      <c r="AS28" s="1"/>
      <c r="AT28" s="1"/>
      <c r="AU28" s="1"/>
      <c r="AV28" s="210" t="s">
        <v>1</v>
      </c>
      <c r="AW28" s="211"/>
      <c r="AX28" s="211"/>
      <c r="AY28" s="211"/>
      <c r="AZ28" s="211"/>
      <c r="BA28" s="211"/>
      <c r="BB28" s="211"/>
      <c r="BC28" s="211"/>
      <c r="BD28" s="212"/>
      <c r="BI28" s="1"/>
    </row>
    <row r="29" spans="1:61" x14ac:dyDescent="0.25">
      <c r="A29" s="119"/>
      <c r="B29" s="1"/>
      <c r="C29" s="27"/>
      <c r="D29" s="27"/>
      <c r="E29" s="27"/>
      <c r="F29" s="27"/>
      <c r="G29" s="27"/>
      <c r="H29" s="27"/>
      <c r="I29" s="27"/>
      <c r="J29" s="27"/>
      <c r="K29" s="94"/>
      <c r="L29" s="27"/>
      <c r="M29" s="27"/>
      <c r="N29" s="94"/>
      <c r="O29" s="94"/>
      <c r="P29" s="94"/>
      <c r="Q29" s="27"/>
      <c r="R29" s="94"/>
      <c r="S29" s="27"/>
      <c r="T29" s="27"/>
      <c r="U29" s="27"/>
      <c r="V29" s="94"/>
      <c r="W29" s="94"/>
      <c r="X29" s="27"/>
      <c r="Y29" s="27"/>
      <c r="Z29" s="94"/>
      <c r="AA29" s="94"/>
      <c r="AB29" s="94"/>
      <c r="AC29" s="94"/>
      <c r="AD29" s="94"/>
      <c r="AE29" s="94"/>
      <c r="AF29" s="94"/>
      <c r="AG29" s="27"/>
      <c r="AH29" s="94"/>
      <c r="AI29" s="27"/>
      <c r="AJ29" s="1"/>
      <c r="AK29" s="93"/>
      <c r="AL29" s="94"/>
      <c r="AM29" s="94"/>
      <c r="AN29" s="94"/>
      <c r="AO29" s="94"/>
      <c r="AP29" s="1"/>
      <c r="AQ29" s="1"/>
      <c r="AR29" s="1"/>
      <c r="AS29" s="1"/>
      <c r="AT29" s="1"/>
      <c r="AU29" s="1"/>
      <c r="AV29" s="210" t="s">
        <v>46</v>
      </c>
      <c r="AW29" s="211"/>
      <c r="AX29" s="211"/>
      <c r="AY29" s="211"/>
      <c r="AZ29" s="212"/>
      <c r="BA29" s="211" t="s">
        <v>47</v>
      </c>
      <c r="BB29" s="211"/>
      <c r="BC29" s="211"/>
      <c r="BD29" s="212"/>
      <c r="BI29" s="1"/>
    </row>
    <row r="30" spans="1:61" ht="15.75" thickBot="1" x14ac:dyDescent="0.3">
      <c r="A30" s="119"/>
      <c r="B30" s="1"/>
      <c r="C30" s="27"/>
      <c r="D30" s="27"/>
      <c r="E30" s="27"/>
      <c r="F30" s="27"/>
      <c r="G30" s="27"/>
      <c r="H30" s="27"/>
      <c r="I30" s="27"/>
      <c r="J30" s="27"/>
      <c r="K30" s="94"/>
      <c r="L30" s="27"/>
      <c r="M30" s="27"/>
      <c r="N30" s="94"/>
      <c r="O30" s="94"/>
      <c r="P30" s="94"/>
      <c r="Q30" s="27"/>
      <c r="R30" s="94"/>
      <c r="S30" s="27"/>
      <c r="T30" s="27"/>
      <c r="U30" s="27"/>
      <c r="V30" s="94"/>
      <c r="W30" s="94"/>
      <c r="X30" s="27"/>
      <c r="Y30" s="27"/>
      <c r="Z30" s="94"/>
      <c r="AA30" s="94"/>
      <c r="AB30" s="94"/>
      <c r="AC30" s="94"/>
      <c r="AD30" s="94"/>
      <c r="AE30" s="94"/>
      <c r="AF30" s="94"/>
      <c r="AG30" s="27"/>
      <c r="AH30" s="94"/>
      <c r="AI30" s="27"/>
      <c r="AJ30" s="1"/>
      <c r="AK30" s="93"/>
      <c r="AL30" s="94"/>
      <c r="AM30" s="94"/>
      <c r="AN30" s="94"/>
      <c r="AO30" s="94"/>
      <c r="AP30" s="1"/>
      <c r="AQ30" s="1"/>
      <c r="AR30" s="1"/>
      <c r="AS30" s="1"/>
      <c r="AT30" s="1"/>
      <c r="AU30" s="1"/>
      <c r="AV30" s="26" t="s">
        <v>43</v>
      </c>
      <c r="AW30" s="1" t="s">
        <v>4</v>
      </c>
      <c r="AX30" s="1" t="s">
        <v>44</v>
      </c>
      <c r="AY30" s="1" t="s">
        <v>45</v>
      </c>
      <c r="AZ30" s="57" t="s">
        <v>7</v>
      </c>
      <c r="BA30" s="1" t="s">
        <v>4</v>
      </c>
      <c r="BB30" s="1" t="s">
        <v>44</v>
      </c>
      <c r="BC30" s="1" t="s">
        <v>45</v>
      </c>
      <c r="BD30" s="57" t="s">
        <v>7</v>
      </c>
      <c r="BI30" s="1"/>
    </row>
    <row r="31" spans="1:61" x14ac:dyDescent="0.25">
      <c r="A31" s="119"/>
      <c r="B31" s="1"/>
      <c r="C31" s="27"/>
      <c r="D31" s="27"/>
      <c r="E31" s="27"/>
      <c r="F31" s="27"/>
      <c r="G31" s="27"/>
      <c r="H31" s="27"/>
      <c r="I31" s="27"/>
      <c r="J31" s="27"/>
      <c r="K31" s="94"/>
      <c r="L31" s="27"/>
      <c r="M31" s="27"/>
      <c r="N31" s="94"/>
      <c r="O31" s="94"/>
      <c r="P31" s="94"/>
      <c r="Q31" s="27"/>
      <c r="R31" s="94"/>
      <c r="S31" s="27"/>
      <c r="T31" s="27"/>
      <c r="U31" s="27"/>
      <c r="V31" s="94"/>
      <c r="W31" s="94"/>
      <c r="X31" s="27"/>
      <c r="Y31" s="27"/>
      <c r="Z31" s="94"/>
      <c r="AA31" s="94"/>
      <c r="AB31" s="94"/>
      <c r="AC31" s="94"/>
      <c r="AD31" s="94"/>
      <c r="AE31" s="94"/>
      <c r="AF31" s="94"/>
      <c r="AG31" s="27"/>
      <c r="AH31" s="94"/>
      <c r="AI31" s="27"/>
      <c r="AJ31" s="1"/>
      <c r="AK31" s="93"/>
      <c r="AL31" s="94"/>
      <c r="AM31" s="94"/>
      <c r="AN31" s="94"/>
      <c r="AO31" s="94"/>
      <c r="AP31" s="1"/>
      <c r="AQ31" s="1"/>
      <c r="AR31" s="1"/>
      <c r="AS31" s="1"/>
      <c r="AT31" s="1"/>
      <c r="AU31" s="1"/>
      <c r="AV31" s="59">
        <v>2008</v>
      </c>
      <c r="AW31" s="60">
        <v>70.38</v>
      </c>
      <c r="AX31" s="60">
        <v>4.3999999999999995</v>
      </c>
      <c r="AY31" s="60">
        <v>0</v>
      </c>
      <c r="AZ31" s="61">
        <v>0</v>
      </c>
      <c r="BA31" s="62">
        <v>67.099999999999994</v>
      </c>
      <c r="BB31" s="60">
        <v>0</v>
      </c>
      <c r="BC31" s="60">
        <v>0</v>
      </c>
      <c r="BD31" s="61">
        <v>0</v>
      </c>
      <c r="BI31" s="1"/>
    </row>
    <row r="32" spans="1:61" x14ac:dyDescent="0.25">
      <c r="A32" s="119"/>
      <c r="B32" s="1"/>
      <c r="C32" s="27"/>
      <c r="D32" s="27"/>
      <c r="E32" s="27"/>
      <c r="F32" s="27"/>
      <c r="G32" s="27"/>
      <c r="H32" s="27"/>
      <c r="I32" s="27"/>
      <c r="J32" s="27"/>
      <c r="K32" s="94"/>
      <c r="L32" s="27"/>
      <c r="M32" s="27"/>
      <c r="N32" s="94"/>
      <c r="O32" s="94"/>
      <c r="P32" s="94"/>
      <c r="Q32" s="27"/>
      <c r="R32" s="94"/>
      <c r="S32" s="27"/>
      <c r="T32" s="27"/>
      <c r="U32" s="27"/>
      <c r="V32" s="94"/>
      <c r="W32" s="94"/>
      <c r="X32" s="27"/>
      <c r="Y32" s="27"/>
      <c r="Z32" s="94"/>
      <c r="AA32" s="94"/>
      <c r="AB32" s="94"/>
      <c r="AC32" s="94"/>
      <c r="AD32" s="94"/>
      <c r="AE32" s="94"/>
      <c r="AF32" s="94"/>
      <c r="AG32" s="27"/>
      <c r="AH32" s="94"/>
      <c r="AI32" s="27"/>
      <c r="AJ32" s="1"/>
      <c r="AK32" s="93"/>
      <c r="AL32" s="94"/>
      <c r="AM32" s="94"/>
      <c r="AN32" s="94"/>
      <c r="AO32" s="94"/>
      <c r="AP32" s="1"/>
      <c r="AQ32" s="1"/>
      <c r="AR32" s="1"/>
      <c r="AS32" s="1"/>
      <c r="AT32" s="1"/>
      <c r="AU32" s="1"/>
      <c r="AV32" s="68">
        <v>2009</v>
      </c>
      <c r="AW32" s="69">
        <v>486.11999999999995</v>
      </c>
      <c r="AX32" s="69">
        <v>50.269999999999996</v>
      </c>
      <c r="AY32" s="69">
        <v>380.38999999999993</v>
      </c>
      <c r="AZ32" s="70">
        <v>0</v>
      </c>
      <c r="BA32" s="71">
        <v>383.81000000000006</v>
      </c>
      <c r="BB32" s="69">
        <v>0</v>
      </c>
      <c r="BC32" s="69">
        <v>599.06999999999994</v>
      </c>
      <c r="BD32" s="70">
        <v>0</v>
      </c>
      <c r="BI32" s="1"/>
    </row>
    <row r="33" spans="1:61" x14ac:dyDescent="0.25">
      <c r="A33" s="119"/>
      <c r="B33" s="1"/>
      <c r="C33" s="27"/>
      <c r="D33" s="27"/>
      <c r="E33" s="27"/>
      <c r="F33" s="27"/>
      <c r="G33" s="27"/>
      <c r="H33" s="27"/>
      <c r="I33" s="27"/>
      <c r="J33" s="27"/>
      <c r="K33" s="94"/>
      <c r="L33" s="27"/>
      <c r="M33" s="27"/>
      <c r="N33" s="94"/>
      <c r="O33" s="94"/>
      <c r="P33" s="94"/>
      <c r="Q33" s="27"/>
      <c r="R33" s="94"/>
      <c r="S33" s="27"/>
      <c r="T33" s="27"/>
      <c r="U33" s="27"/>
      <c r="V33" s="94"/>
      <c r="W33" s="94"/>
      <c r="X33" s="27"/>
      <c r="Y33" s="27"/>
      <c r="Z33" s="94"/>
      <c r="AA33" s="94"/>
      <c r="AB33" s="94"/>
      <c r="AC33" s="94"/>
      <c r="AD33" s="94"/>
      <c r="AE33" s="94"/>
      <c r="AF33" s="94"/>
      <c r="AG33" s="27"/>
      <c r="AH33" s="94"/>
      <c r="AI33" s="27"/>
      <c r="AJ33" s="1"/>
      <c r="AK33" s="93"/>
      <c r="AL33" s="94"/>
      <c r="AM33" s="94"/>
      <c r="AN33" s="94"/>
      <c r="AO33" s="94"/>
      <c r="AP33" s="1"/>
      <c r="AQ33" s="1"/>
      <c r="AR33" s="1"/>
      <c r="AS33" s="1"/>
      <c r="AT33" s="1"/>
      <c r="AU33" s="1"/>
      <c r="AV33" s="68">
        <v>2010</v>
      </c>
      <c r="AW33" s="69">
        <v>1268.0900000000001</v>
      </c>
      <c r="AX33" s="69">
        <v>3017.49</v>
      </c>
      <c r="AY33" s="69">
        <v>0</v>
      </c>
      <c r="AZ33" s="70">
        <v>1086.9000000000001</v>
      </c>
      <c r="BA33" s="71">
        <v>350.08000000000004</v>
      </c>
      <c r="BB33" s="69">
        <v>934.84</v>
      </c>
      <c r="BC33" s="69">
        <v>0</v>
      </c>
      <c r="BD33" s="70">
        <v>0</v>
      </c>
      <c r="BI33" s="1"/>
    </row>
    <row r="34" spans="1:61" x14ac:dyDescent="0.25">
      <c r="A34" s="119"/>
      <c r="B34" s="1"/>
      <c r="C34" s="27"/>
      <c r="D34" s="27"/>
      <c r="E34" s="27"/>
      <c r="F34" s="27"/>
      <c r="G34" s="27"/>
      <c r="H34" s="27"/>
      <c r="I34" s="27"/>
      <c r="J34" s="27"/>
      <c r="K34" s="94"/>
      <c r="L34" s="27"/>
      <c r="M34" s="27"/>
      <c r="N34" s="94"/>
      <c r="O34" s="94"/>
      <c r="P34" s="94"/>
      <c r="Q34" s="27"/>
      <c r="R34" s="94"/>
      <c r="S34" s="27"/>
      <c r="T34" s="27"/>
      <c r="U34" s="27"/>
      <c r="V34" s="94"/>
      <c r="W34" s="94"/>
      <c r="X34" s="27"/>
      <c r="Y34" s="27"/>
      <c r="Z34" s="94"/>
      <c r="AA34" s="94"/>
      <c r="AB34" s="94"/>
      <c r="AC34" s="94"/>
      <c r="AD34" s="94"/>
      <c r="AE34" s="94"/>
      <c r="AF34" s="94"/>
      <c r="AG34" s="27"/>
      <c r="AH34" s="94"/>
      <c r="AI34" s="27"/>
      <c r="AJ34" s="1"/>
      <c r="AK34" s="93"/>
      <c r="AL34" s="94"/>
      <c r="AM34" s="94"/>
      <c r="AN34" s="94"/>
      <c r="AO34" s="94"/>
      <c r="AP34" s="1"/>
      <c r="AQ34" s="1"/>
      <c r="AR34" s="1"/>
      <c r="AS34" s="1"/>
      <c r="AT34" s="1"/>
      <c r="AU34" s="1"/>
      <c r="AV34" s="68">
        <v>2011</v>
      </c>
      <c r="AW34" s="69">
        <v>729.1099999999999</v>
      </c>
      <c r="AX34" s="69">
        <v>33.35</v>
      </c>
      <c r="AY34" s="69">
        <v>0</v>
      </c>
      <c r="AZ34" s="70">
        <v>0</v>
      </c>
      <c r="BA34" s="71">
        <v>219.48</v>
      </c>
      <c r="BB34" s="69">
        <v>92.61</v>
      </c>
      <c r="BC34" s="69">
        <v>0</v>
      </c>
      <c r="BD34" s="70">
        <v>0</v>
      </c>
      <c r="BI34" s="1"/>
    </row>
    <row r="35" spans="1:61" x14ac:dyDescent="0.25">
      <c r="A35" s="119"/>
      <c r="B35" s="1"/>
      <c r="C35" s="27"/>
      <c r="D35" s="27"/>
      <c r="E35" s="27"/>
      <c r="F35" s="27"/>
      <c r="G35" s="27"/>
      <c r="H35" s="27"/>
      <c r="I35" s="27"/>
      <c r="J35" s="27"/>
      <c r="K35" s="94"/>
      <c r="L35" s="27"/>
      <c r="M35" s="27"/>
      <c r="N35" s="94"/>
      <c r="O35" s="94"/>
      <c r="P35" s="94"/>
      <c r="Q35" s="27"/>
      <c r="R35" s="94"/>
      <c r="S35" s="27"/>
      <c r="T35" s="27"/>
      <c r="U35" s="27"/>
      <c r="V35" s="94"/>
      <c r="W35" s="94"/>
      <c r="X35" s="27"/>
      <c r="Y35" s="27"/>
      <c r="Z35" s="94"/>
      <c r="AA35" s="94"/>
      <c r="AB35" s="94"/>
      <c r="AC35" s="94"/>
      <c r="AD35" s="94"/>
      <c r="AE35" s="94"/>
      <c r="AF35" s="94"/>
      <c r="AG35" s="27"/>
      <c r="AH35" s="94"/>
      <c r="AI35" s="27"/>
      <c r="AJ35" s="1"/>
      <c r="AK35" s="93"/>
      <c r="AL35" s="94"/>
      <c r="AM35" s="94"/>
      <c r="AN35" s="94"/>
      <c r="AO35" s="94"/>
      <c r="AP35" s="1"/>
      <c r="AQ35" s="1"/>
      <c r="AR35" s="1"/>
      <c r="AS35" s="1"/>
      <c r="AT35" s="1"/>
      <c r="AU35" s="1"/>
      <c r="AV35" s="68">
        <v>2013</v>
      </c>
      <c r="AW35" s="69">
        <v>8336.1715604693927</v>
      </c>
      <c r="AX35" s="69">
        <v>845.39032883853872</v>
      </c>
      <c r="AY35" s="69">
        <v>799.4115842685336</v>
      </c>
      <c r="AZ35" s="70">
        <v>0</v>
      </c>
      <c r="BA35" s="71">
        <v>6094.8484947414508</v>
      </c>
      <c r="BB35" s="69">
        <v>385.00098968015118</v>
      </c>
      <c r="BC35" s="69">
        <v>626.54909348177421</v>
      </c>
      <c r="BD35" s="70">
        <v>0</v>
      </c>
      <c r="BI35" s="1"/>
    </row>
    <row r="36" spans="1:61" x14ac:dyDescent="0.25">
      <c r="A36" s="119"/>
      <c r="B36" s="1"/>
      <c r="C36" s="27"/>
      <c r="D36" s="27"/>
      <c r="E36" s="27"/>
      <c r="F36" s="27"/>
      <c r="G36" s="27"/>
      <c r="H36" s="27"/>
      <c r="I36" s="27"/>
      <c r="J36" s="27"/>
      <c r="K36" s="94"/>
      <c r="L36" s="27"/>
      <c r="M36" s="27"/>
      <c r="N36" s="94"/>
      <c r="O36" s="94"/>
      <c r="P36" s="94"/>
      <c r="Q36" s="27"/>
      <c r="R36" s="94"/>
      <c r="S36" s="27"/>
      <c r="T36" s="27"/>
      <c r="U36" s="27"/>
      <c r="V36" s="94"/>
      <c r="W36" s="94"/>
      <c r="X36" s="27"/>
      <c r="Y36" s="27"/>
      <c r="Z36" s="94"/>
      <c r="AA36" s="94"/>
      <c r="AB36" s="94"/>
      <c r="AC36" s="94"/>
      <c r="AD36" s="94"/>
      <c r="AE36" s="94"/>
      <c r="AF36" s="94"/>
      <c r="AG36" s="27"/>
      <c r="AH36" s="94"/>
      <c r="AI36" s="27"/>
      <c r="AJ36" s="1"/>
      <c r="AK36" s="93"/>
      <c r="AL36" s="94"/>
      <c r="AM36" s="94"/>
      <c r="AN36" s="94"/>
      <c r="AO36" s="94"/>
      <c r="AP36" s="1"/>
      <c r="AQ36" s="1"/>
      <c r="AR36" s="1"/>
      <c r="AS36" s="1"/>
      <c r="AT36" s="1"/>
      <c r="AU36" s="1"/>
      <c r="AV36" s="68">
        <v>2014</v>
      </c>
      <c r="AW36" s="69">
        <v>95.272616085848796</v>
      </c>
      <c r="AX36" s="69">
        <v>84.993782520345604</v>
      </c>
      <c r="AY36" s="69">
        <v>266.60792775008554</v>
      </c>
      <c r="AZ36" s="70">
        <v>23.700487206596975</v>
      </c>
      <c r="BA36" s="71">
        <v>28.751700896326867</v>
      </c>
      <c r="BB36" s="69">
        <v>261.68044203612112</v>
      </c>
      <c r="BC36" s="69">
        <v>238.04389212900199</v>
      </c>
      <c r="BD36" s="70">
        <v>21.543350060260675</v>
      </c>
      <c r="BI36" s="1"/>
    </row>
    <row r="37" spans="1:61" x14ac:dyDescent="0.25">
      <c r="A37" s="119"/>
      <c r="B37" s="1"/>
      <c r="C37" s="27"/>
      <c r="D37" s="27"/>
      <c r="E37" s="27"/>
      <c r="F37" s="27"/>
      <c r="G37" s="27"/>
      <c r="H37" s="27"/>
      <c r="I37" s="27"/>
      <c r="J37" s="27"/>
      <c r="K37" s="94"/>
      <c r="L37" s="27"/>
      <c r="M37" s="27"/>
      <c r="N37" s="94"/>
      <c r="O37" s="94"/>
      <c r="P37" s="94"/>
      <c r="Q37" s="27"/>
      <c r="R37" s="94"/>
      <c r="S37" s="27"/>
      <c r="T37" s="27"/>
      <c r="U37" s="27"/>
      <c r="V37" s="94"/>
      <c r="W37" s="94"/>
      <c r="X37" s="27"/>
      <c r="Y37" s="27"/>
      <c r="Z37" s="94"/>
      <c r="AA37" s="94"/>
      <c r="AB37" s="94"/>
      <c r="AC37" s="94"/>
      <c r="AD37" s="94"/>
      <c r="AE37" s="94"/>
      <c r="AF37" s="94"/>
      <c r="AG37" s="27"/>
      <c r="AH37" s="94"/>
      <c r="AI37" s="27"/>
      <c r="AJ37" s="1"/>
      <c r="AK37" s="93"/>
      <c r="AL37" s="94"/>
      <c r="AM37" s="94"/>
      <c r="AN37" s="94"/>
      <c r="AO37" s="94"/>
      <c r="AP37" s="1"/>
      <c r="AQ37" s="1"/>
      <c r="AR37" s="1"/>
      <c r="AS37" s="1"/>
      <c r="AT37" s="1"/>
      <c r="AU37" s="1"/>
      <c r="AV37" s="68">
        <v>2015</v>
      </c>
      <c r="AW37" s="69">
        <v>1356.5625730745949</v>
      </c>
      <c r="AX37" s="69">
        <v>121.46500000000002</v>
      </c>
      <c r="AY37" s="69">
        <v>435.53273942064402</v>
      </c>
      <c r="AZ37" s="70">
        <v>397.82800000000003</v>
      </c>
      <c r="BA37" s="71">
        <v>1502.2759693430653</v>
      </c>
      <c r="BB37" s="69">
        <v>159.79829838029127</v>
      </c>
      <c r="BC37" s="69">
        <v>238.49735863247867</v>
      </c>
      <c r="BD37" s="70">
        <v>178.58770000000001</v>
      </c>
      <c r="BI37" s="1"/>
    </row>
    <row r="38" spans="1:61" x14ac:dyDescent="0.25">
      <c r="A38" s="119"/>
      <c r="B38" s="1"/>
      <c r="C38" s="27"/>
      <c r="D38" s="27"/>
      <c r="E38" s="27"/>
      <c r="F38" s="27"/>
      <c r="G38" s="27"/>
      <c r="H38" s="27"/>
      <c r="I38" s="27"/>
      <c r="J38" s="27"/>
      <c r="K38" s="94"/>
      <c r="L38" s="27"/>
      <c r="M38" s="27"/>
      <c r="N38" s="94"/>
      <c r="O38" s="94"/>
      <c r="P38" s="94"/>
      <c r="Q38" s="27"/>
      <c r="R38" s="94"/>
      <c r="S38" s="27"/>
      <c r="T38" s="27"/>
      <c r="U38" s="27"/>
      <c r="V38" s="94"/>
      <c r="W38" s="94"/>
      <c r="X38" s="27"/>
      <c r="Y38" s="27"/>
      <c r="Z38" s="94"/>
      <c r="AA38" s="94"/>
      <c r="AB38" s="94"/>
      <c r="AC38" s="94"/>
      <c r="AD38" s="94"/>
      <c r="AE38" s="94"/>
      <c r="AF38" s="94"/>
      <c r="AG38" s="27"/>
      <c r="AH38" s="94"/>
      <c r="AI38" s="27"/>
      <c r="AJ38" s="1"/>
      <c r="AK38" s="93"/>
      <c r="AL38" s="94"/>
      <c r="AM38" s="94"/>
      <c r="AN38" s="94"/>
      <c r="AO38" s="94"/>
      <c r="AP38" s="1"/>
      <c r="AQ38" s="1"/>
      <c r="AR38" s="1"/>
      <c r="AS38" s="1"/>
      <c r="AT38" s="1"/>
      <c r="AU38" s="1"/>
      <c r="AV38" s="68">
        <v>2016</v>
      </c>
      <c r="AW38" s="69">
        <v>533.58530601782934</v>
      </c>
      <c r="AX38" s="69">
        <v>3345.6685082199156</v>
      </c>
      <c r="AY38" s="69">
        <v>663.18194292950966</v>
      </c>
      <c r="AZ38" s="70">
        <v>51.669237877639802</v>
      </c>
      <c r="BA38" s="71">
        <v>571.54499516823716</v>
      </c>
      <c r="BB38" s="69">
        <v>1907.3320161151673</v>
      </c>
      <c r="BC38" s="69">
        <v>348.48195453107257</v>
      </c>
      <c r="BD38" s="70">
        <v>39.741552277682402</v>
      </c>
      <c r="BI38" s="1"/>
    </row>
    <row r="39" spans="1:61" x14ac:dyDescent="0.25">
      <c r="A39" s="119"/>
      <c r="B39" s="1"/>
      <c r="C39" s="27"/>
      <c r="D39" s="27"/>
      <c r="E39" s="27"/>
      <c r="F39" s="27"/>
      <c r="G39" s="27"/>
      <c r="H39" s="27"/>
      <c r="I39" s="27"/>
      <c r="J39" s="27"/>
      <c r="K39" s="94"/>
      <c r="L39" s="27"/>
      <c r="M39" s="27"/>
      <c r="N39" s="94"/>
      <c r="O39" s="94"/>
      <c r="P39" s="94"/>
      <c r="Q39" s="27"/>
      <c r="R39" s="94"/>
      <c r="S39" s="27"/>
      <c r="T39" s="27"/>
      <c r="U39" s="27"/>
      <c r="V39" s="94"/>
      <c r="W39" s="94"/>
      <c r="X39" s="27"/>
      <c r="Y39" s="27"/>
      <c r="Z39" s="94"/>
      <c r="AA39" s="94"/>
      <c r="AB39" s="94"/>
      <c r="AC39" s="94"/>
      <c r="AD39" s="94"/>
      <c r="AE39" s="94"/>
      <c r="AF39" s="94"/>
      <c r="AG39" s="27"/>
      <c r="AH39" s="94"/>
      <c r="AI39" s="27"/>
      <c r="AJ39" s="1"/>
      <c r="AK39" s="93"/>
      <c r="AL39" s="94"/>
      <c r="AM39" s="94"/>
      <c r="AN39" s="94"/>
      <c r="AO39" s="94"/>
      <c r="AP39" s="1"/>
      <c r="AQ39" s="1"/>
      <c r="AR39" s="1"/>
      <c r="AS39" s="1"/>
      <c r="AT39" s="1"/>
      <c r="AU39" s="1"/>
      <c r="AV39" s="68">
        <v>2017</v>
      </c>
      <c r="AW39" s="69">
        <v>547.20000000000005</v>
      </c>
      <c r="AX39" s="69">
        <v>2662.4</v>
      </c>
      <c r="AY39" s="69">
        <v>2313.2000000000003</v>
      </c>
      <c r="AZ39" s="70">
        <v>39.1</v>
      </c>
      <c r="BA39" s="71">
        <v>426.49999999999994</v>
      </c>
      <c r="BB39" s="69">
        <v>1103.4000000000001</v>
      </c>
      <c r="BC39" s="69">
        <v>1570.3999999999999</v>
      </c>
      <c r="BD39" s="70">
        <v>8.8999999999999986</v>
      </c>
      <c r="BI39" s="1"/>
    </row>
    <row r="40" spans="1:61" x14ac:dyDescent="0.25">
      <c r="A40" s="119"/>
      <c r="B40" s="1"/>
      <c r="C40" s="27"/>
      <c r="D40" s="27"/>
      <c r="E40" s="27"/>
      <c r="F40" s="27"/>
      <c r="G40" s="27"/>
      <c r="H40" s="27"/>
      <c r="I40" s="27"/>
      <c r="J40" s="27"/>
      <c r="K40" s="94"/>
      <c r="L40" s="27"/>
      <c r="M40" s="27"/>
      <c r="N40" s="94"/>
      <c r="O40" s="94"/>
      <c r="P40" s="94"/>
      <c r="Q40" s="27"/>
      <c r="R40" s="94"/>
      <c r="S40" s="27"/>
      <c r="T40" s="27"/>
      <c r="U40" s="27"/>
      <c r="V40" s="94"/>
      <c r="W40" s="94"/>
      <c r="X40" s="27"/>
      <c r="Y40" s="27"/>
      <c r="Z40" s="94"/>
      <c r="AA40" s="94"/>
      <c r="AB40" s="94"/>
      <c r="AC40" s="94"/>
      <c r="AD40" s="94"/>
      <c r="AE40" s="94"/>
      <c r="AF40" s="94"/>
      <c r="AG40" s="27"/>
      <c r="AH40" s="94"/>
      <c r="AI40" s="27"/>
      <c r="AJ40" s="1"/>
      <c r="AK40" s="93"/>
      <c r="AL40" s="94"/>
      <c r="AM40" s="94"/>
      <c r="AN40" s="94"/>
      <c r="AO40" s="94"/>
      <c r="AP40" s="1"/>
      <c r="AQ40" s="1"/>
      <c r="AR40" s="1"/>
      <c r="AS40" s="1"/>
      <c r="AT40" s="1"/>
      <c r="AU40" s="1"/>
      <c r="AV40" s="68">
        <v>2018</v>
      </c>
      <c r="AW40" s="69">
        <v>2838.4</v>
      </c>
      <c r="AX40" s="69">
        <v>173.4</v>
      </c>
      <c r="AY40" s="69">
        <v>1689</v>
      </c>
      <c r="AZ40" s="70">
        <v>0</v>
      </c>
      <c r="BA40" s="71">
        <v>1732.8000000000002</v>
      </c>
      <c r="BB40" s="69">
        <v>403.29999999999995</v>
      </c>
      <c r="BC40" s="69">
        <v>939.19999999999993</v>
      </c>
      <c r="BD40" s="70">
        <v>8</v>
      </c>
      <c r="BI40" s="1"/>
    </row>
    <row r="41" spans="1:61" x14ac:dyDescent="0.25">
      <c r="A41" s="119"/>
      <c r="B41" s="1"/>
      <c r="C41" s="27"/>
      <c r="D41" s="27"/>
      <c r="E41" s="27"/>
      <c r="F41" s="27"/>
      <c r="G41" s="27"/>
      <c r="H41" s="27"/>
      <c r="I41" s="27"/>
      <c r="J41" s="27"/>
      <c r="K41" s="94"/>
      <c r="L41" s="27"/>
      <c r="M41" s="27"/>
      <c r="N41" s="94"/>
      <c r="O41" s="94"/>
      <c r="P41" s="94"/>
      <c r="Q41" s="27"/>
      <c r="R41" s="94"/>
      <c r="S41" s="27"/>
      <c r="T41" s="27"/>
      <c r="U41" s="27"/>
      <c r="V41" s="94"/>
      <c r="W41" s="94"/>
      <c r="X41" s="27"/>
      <c r="Y41" s="27"/>
      <c r="Z41" s="94"/>
      <c r="AA41" s="94"/>
      <c r="AB41" s="94"/>
      <c r="AC41" s="94"/>
      <c r="AD41" s="94"/>
      <c r="AE41" s="94"/>
      <c r="AF41" s="94"/>
      <c r="AG41" s="27"/>
      <c r="AH41" s="94"/>
      <c r="AI41" s="27"/>
      <c r="AJ41" s="1"/>
      <c r="AK41" s="93"/>
      <c r="AL41" s="94"/>
      <c r="AM41" s="94"/>
      <c r="AN41" s="94"/>
      <c r="AO41" s="94"/>
      <c r="AP41" s="1"/>
      <c r="AQ41" s="1"/>
      <c r="AR41" s="1"/>
      <c r="AS41" s="1"/>
      <c r="AT41" s="1"/>
      <c r="AU41" s="1"/>
      <c r="AV41" s="68">
        <v>2019</v>
      </c>
      <c r="AW41" s="69">
        <v>684.93337482682864</v>
      </c>
      <c r="AX41" s="69">
        <v>0</v>
      </c>
      <c r="AY41" s="69">
        <v>915.2127884153191</v>
      </c>
      <c r="AZ41" s="70">
        <v>0</v>
      </c>
      <c r="BA41" s="71">
        <v>481.55599041829851</v>
      </c>
      <c r="BB41" s="69">
        <v>149.66216216216225</v>
      </c>
      <c r="BC41" s="69">
        <v>762.9076002112879</v>
      </c>
      <c r="BD41" s="70">
        <v>0</v>
      </c>
      <c r="BI41" s="1"/>
    </row>
    <row r="42" spans="1:61" x14ac:dyDescent="0.25">
      <c r="A42" s="119"/>
      <c r="B42" s="1"/>
      <c r="C42" s="27"/>
      <c r="D42" s="27"/>
      <c r="E42" s="27"/>
      <c r="F42" s="27"/>
      <c r="G42" s="27"/>
      <c r="H42" s="27"/>
      <c r="I42" s="27"/>
      <c r="J42" s="27"/>
      <c r="K42" s="94"/>
      <c r="L42" s="27"/>
      <c r="M42" s="27"/>
      <c r="N42" s="94"/>
      <c r="O42" s="94"/>
      <c r="P42" s="94"/>
      <c r="Q42" s="27"/>
      <c r="R42" s="94"/>
      <c r="S42" s="27"/>
      <c r="T42" s="27"/>
      <c r="U42" s="27"/>
      <c r="V42" s="94"/>
      <c r="W42" s="94"/>
      <c r="X42" s="27"/>
      <c r="Y42" s="27"/>
      <c r="Z42" s="94"/>
      <c r="AA42" s="94"/>
      <c r="AB42" s="94"/>
      <c r="AC42" s="94"/>
      <c r="AD42" s="94"/>
      <c r="AE42" s="94"/>
      <c r="AF42" s="94"/>
      <c r="AG42" s="27"/>
      <c r="AH42" s="94"/>
      <c r="AI42" s="27"/>
      <c r="AJ42" s="1"/>
      <c r="AK42" s="93"/>
      <c r="AL42" s="94"/>
      <c r="AM42" s="94"/>
      <c r="AN42" s="94"/>
      <c r="AO42" s="94"/>
      <c r="AP42" s="1"/>
      <c r="AQ42" s="1"/>
      <c r="AR42" s="1"/>
      <c r="AS42" s="1"/>
      <c r="AT42" s="1"/>
      <c r="AU42" s="1"/>
      <c r="AV42" s="68">
        <v>2021</v>
      </c>
      <c r="AW42" s="69">
        <v>947.3674610564168</v>
      </c>
      <c r="AX42" s="69">
        <v>1217.7544763306353</v>
      </c>
      <c r="AY42" s="69">
        <v>1026.9464144499425</v>
      </c>
      <c r="AZ42" s="70">
        <v>167.77041942604853</v>
      </c>
      <c r="BA42" s="71">
        <v>493.37355734322762</v>
      </c>
      <c r="BB42" s="69">
        <v>1538.048</v>
      </c>
      <c r="BC42" s="69">
        <v>800.87514227714905</v>
      </c>
      <c r="BD42" s="70">
        <v>11.998799999999999</v>
      </c>
      <c r="BI42" s="1"/>
    </row>
    <row r="43" spans="1:61" ht="15.75" thickBot="1" x14ac:dyDescent="0.3">
      <c r="A43" s="119"/>
      <c r="B43" s="1"/>
      <c r="C43" s="27"/>
      <c r="D43" s="27"/>
      <c r="E43" s="27"/>
      <c r="F43" s="27"/>
      <c r="G43" s="27"/>
      <c r="H43" s="27"/>
      <c r="I43" s="27"/>
      <c r="J43" s="27"/>
      <c r="K43" s="94"/>
      <c r="L43" s="27"/>
      <c r="M43" s="27"/>
      <c r="N43" s="94"/>
      <c r="O43" s="94"/>
      <c r="P43" s="94"/>
      <c r="Q43" s="27"/>
      <c r="R43" s="94"/>
      <c r="S43" s="27"/>
      <c r="T43" s="27"/>
      <c r="U43" s="27"/>
      <c r="V43" s="94"/>
      <c r="W43" s="94"/>
      <c r="X43" s="27"/>
      <c r="Y43" s="27"/>
      <c r="Z43" s="94"/>
      <c r="AA43" s="94"/>
      <c r="AB43" s="94"/>
      <c r="AC43" s="94"/>
      <c r="AD43" s="94"/>
      <c r="AE43" s="94"/>
      <c r="AF43" s="94"/>
      <c r="AG43" s="27"/>
      <c r="AH43" s="94"/>
      <c r="AI43" s="27"/>
      <c r="AJ43" s="1"/>
      <c r="AK43" s="93"/>
      <c r="AL43" s="94"/>
      <c r="AM43" s="94"/>
      <c r="AN43" s="94"/>
      <c r="AO43" s="94"/>
      <c r="AP43" s="1"/>
      <c r="AQ43" s="1"/>
      <c r="AR43" s="1"/>
      <c r="AS43" s="1"/>
      <c r="AT43" s="1"/>
      <c r="AU43" s="1"/>
      <c r="AV43" s="84">
        <v>2022</v>
      </c>
      <c r="AW43" s="85">
        <v>288.39999999999998</v>
      </c>
      <c r="AX43" s="85">
        <v>0</v>
      </c>
      <c r="AY43" s="85">
        <v>34.799999999999997</v>
      </c>
      <c r="AZ43" s="86">
        <v>41.6</v>
      </c>
      <c r="BA43" s="87">
        <v>113.3</v>
      </c>
      <c r="BB43" s="85">
        <v>0</v>
      </c>
      <c r="BC43" s="85">
        <v>23.2</v>
      </c>
      <c r="BD43" s="86">
        <v>12</v>
      </c>
      <c r="BI43" s="1"/>
    </row>
    <row r="44" spans="1:61" x14ac:dyDescent="0.25">
      <c r="A44" s="119"/>
      <c r="B44" s="1"/>
      <c r="C44" s="27"/>
      <c r="D44" s="27"/>
      <c r="E44" s="27"/>
      <c r="F44" s="27"/>
      <c r="G44" s="27"/>
      <c r="H44" s="27"/>
      <c r="I44" s="27"/>
      <c r="J44" s="27"/>
      <c r="K44" s="94"/>
      <c r="L44" s="27"/>
      <c r="M44" s="27"/>
      <c r="N44" s="94"/>
      <c r="O44" s="94"/>
      <c r="P44" s="94"/>
      <c r="Q44" s="27"/>
      <c r="R44" s="94"/>
      <c r="S44" s="27"/>
      <c r="T44" s="27"/>
      <c r="U44" s="27"/>
      <c r="V44" s="94"/>
      <c r="W44" s="94"/>
      <c r="X44" s="27"/>
      <c r="Y44" s="27"/>
      <c r="Z44" s="94"/>
      <c r="AA44" s="94"/>
      <c r="AB44" s="94"/>
      <c r="AC44" s="94"/>
      <c r="AD44" s="94"/>
      <c r="AE44" s="94"/>
      <c r="AF44" s="94"/>
      <c r="AG44" s="27"/>
      <c r="AH44" s="94"/>
      <c r="AI44" s="27"/>
      <c r="AJ44" s="1"/>
      <c r="AK44" s="93"/>
      <c r="AL44" s="94"/>
      <c r="AM44" s="94"/>
      <c r="AN44" s="94"/>
      <c r="AO44" s="94"/>
      <c r="AP44" s="1"/>
      <c r="AQ44" s="1"/>
      <c r="AR44" s="1"/>
      <c r="AS44" s="1"/>
      <c r="AT44" s="1"/>
      <c r="AU44" s="1"/>
      <c r="AV44" s="1"/>
      <c r="AW44" s="1"/>
      <c r="AX44" s="1"/>
      <c r="AY44" s="1"/>
      <c r="BI44" s="1"/>
    </row>
    <row r="45" spans="1:61" x14ac:dyDescent="0.25">
      <c r="A45" s="119"/>
      <c r="B45" s="1"/>
      <c r="C45" s="27"/>
      <c r="D45" s="27"/>
      <c r="E45" s="27"/>
      <c r="F45" s="27"/>
      <c r="G45" s="27"/>
      <c r="H45" s="27"/>
      <c r="I45" s="27"/>
      <c r="J45" s="27"/>
      <c r="K45" s="94"/>
      <c r="L45" s="27"/>
      <c r="M45" s="27"/>
      <c r="N45" s="94"/>
      <c r="O45" s="94"/>
      <c r="P45" s="94"/>
      <c r="Q45" s="27"/>
      <c r="R45" s="94"/>
      <c r="S45" s="27"/>
      <c r="T45" s="27"/>
      <c r="U45" s="27"/>
      <c r="V45" s="94"/>
      <c r="W45" s="94"/>
      <c r="X45" s="27"/>
      <c r="Y45" s="27"/>
      <c r="Z45" s="94"/>
      <c r="AA45" s="94"/>
      <c r="AB45" s="94"/>
      <c r="AC45" s="94"/>
      <c r="AD45" s="94"/>
      <c r="AE45" s="94"/>
      <c r="AF45" s="94"/>
      <c r="AG45" s="27"/>
      <c r="AH45" s="94"/>
      <c r="AI45" s="27"/>
      <c r="AJ45" s="1"/>
      <c r="AK45" s="93"/>
      <c r="AL45" s="94"/>
      <c r="AM45" s="94"/>
      <c r="AN45" s="94"/>
      <c r="AO45" s="94"/>
      <c r="AP45" s="1"/>
      <c r="AQ45" s="1"/>
      <c r="AR45" s="1"/>
      <c r="AS45" s="1"/>
      <c r="AT45" s="1"/>
      <c r="AU45" s="1"/>
      <c r="AV45" s="1"/>
      <c r="AW45" s="1"/>
      <c r="AX45" s="1"/>
      <c r="AY45" s="1"/>
      <c r="BI45" s="1"/>
    </row>
  </sheetData>
  <mergeCells count="40">
    <mergeCell ref="AV28:BD28"/>
    <mergeCell ref="AV29:AZ29"/>
    <mergeCell ref="BA29:BD29"/>
    <mergeCell ref="AP21:AP25"/>
    <mergeCell ref="AQ21:AQ25"/>
    <mergeCell ref="AR21:AR25"/>
    <mergeCell ref="AS21:AS25"/>
    <mergeCell ref="AT21:AT25"/>
    <mergeCell ref="B24:D24"/>
    <mergeCell ref="B25:D25"/>
    <mergeCell ref="AP13:AP15"/>
    <mergeCell ref="AQ13:AQ15"/>
    <mergeCell ref="AR13:AR15"/>
    <mergeCell ref="AS13:AS15"/>
    <mergeCell ref="AT13:AT15"/>
    <mergeCell ref="AP16:AP20"/>
    <mergeCell ref="AQ16:AQ20"/>
    <mergeCell ref="AR16:AR20"/>
    <mergeCell ref="AS16:AS20"/>
    <mergeCell ref="AT16:AT20"/>
    <mergeCell ref="AP7:AP9"/>
    <mergeCell ref="AQ7:AQ9"/>
    <mergeCell ref="AR7:AR9"/>
    <mergeCell ref="AS7:AS9"/>
    <mergeCell ref="AT7:AT9"/>
    <mergeCell ref="AP10:AP12"/>
    <mergeCell ref="AQ10:AQ12"/>
    <mergeCell ref="AR10:AR12"/>
    <mergeCell ref="AS10:AS12"/>
    <mergeCell ref="AT10:AT12"/>
    <mergeCell ref="AV1:AZ1"/>
    <mergeCell ref="AJ2:AJ3"/>
    <mergeCell ref="AK2:AK3"/>
    <mergeCell ref="AP2:AP3"/>
    <mergeCell ref="AV2:AZ2"/>
    <mergeCell ref="AP4:AP6"/>
    <mergeCell ref="AQ4:AQ6"/>
    <mergeCell ref="AR4:AR6"/>
    <mergeCell ref="AS4:AS6"/>
    <mergeCell ref="AT4:AT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"/>
  <sheetViews>
    <sheetView workbookViewId="0">
      <selection activeCell="J26" sqref="J26"/>
    </sheetView>
  </sheetViews>
  <sheetFormatPr baseColWidth="10" defaultColWidth="11.42578125" defaultRowHeight="15" x14ac:dyDescent="0.25"/>
  <cols>
    <col min="41" max="41" width="14.140625" customWidth="1"/>
    <col min="46" max="46" width="14.140625" customWidth="1"/>
    <col min="52" max="52" width="13.5703125" customWidth="1"/>
    <col min="56" max="56" width="13" customWidth="1"/>
  </cols>
  <sheetData>
    <row r="1" spans="1:61" x14ac:dyDescent="0.25">
      <c r="A1" s="18"/>
      <c r="B1" s="19"/>
      <c r="C1" s="20"/>
      <c r="D1" s="39"/>
      <c r="E1" s="20"/>
      <c r="F1" s="20"/>
      <c r="G1" s="20"/>
      <c r="H1" s="20"/>
      <c r="I1" s="20"/>
      <c r="J1" s="20"/>
      <c r="K1" s="20"/>
      <c r="L1" s="20"/>
      <c r="M1" s="20"/>
      <c r="N1" s="39"/>
      <c r="O1" s="20"/>
      <c r="P1" s="20"/>
      <c r="Q1" s="20"/>
      <c r="R1" s="39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1"/>
      <c r="AI1" s="1"/>
      <c r="AJ1" s="93"/>
      <c r="AK1" s="93"/>
      <c r="AL1" s="94"/>
      <c r="AM1" s="94"/>
      <c r="AN1" s="94"/>
      <c r="AO1" s="94"/>
      <c r="AP1" s="1"/>
      <c r="AQ1" s="1"/>
      <c r="AR1" s="1"/>
      <c r="AS1" s="1"/>
      <c r="AT1" s="1"/>
      <c r="AU1" s="1"/>
      <c r="AV1" s="1"/>
      <c r="AW1" s="1"/>
      <c r="AX1" s="1"/>
      <c r="AY1" s="1"/>
      <c r="BI1" s="1"/>
    </row>
    <row r="2" spans="1:61" ht="15.75" thickBot="1" x14ac:dyDescent="0.3">
      <c r="A2" s="18"/>
      <c r="B2" s="19"/>
      <c r="C2" s="20"/>
      <c r="D2" s="39"/>
      <c r="E2" s="20"/>
      <c r="F2" s="20"/>
      <c r="G2" s="20"/>
      <c r="H2" s="20"/>
      <c r="I2" s="20"/>
      <c r="J2" s="20"/>
      <c r="K2" s="20"/>
      <c r="L2" s="20"/>
      <c r="M2" s="20"/>
      <c r="N2" s="39"/>
      <c r="O2" s="20"/>
      <c r="P2" s="20"/>
      <c r="Q2" s="20"/>
      <c r="R2" s="39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"/>
      <c r="AI2" s="1"/>
      <c r="AJ2" s="93"/>
      <c r="AK2" s="93"/>
      <c r="AL2" s="94"/>
      <c r="AM2" s="94"/>
      <c r="AN2" s="94"/>
      <c r="AO2" s="94"/>
      <c r="AP2" s="1"/>
      <c r="AQ2" s="1"/>
      <c r="AR2" s="1"/>
      <c r="AS2" s="1"/>
      <c r="AT2" s="1"/>
      <c r="AU2" s="1"/>
      <c r="AV2" s="1"/>
      <c r="AW2" s="1"/>
      <c r="AX2" s="1"/>
      <c r="AY2" s="1"/>
      <c r="BI2" s="1"/>
    </row>
    <row r="3" spans="1:61" ht="15.75" thickBot="1" x14ac:dyDescent="0.3">
      <c r="A3" s="18"/>
      <c r="B3" s="19"/>
      <c r="C3" s="20"/>
      <c r="D3" s="39"/>
      <c r="E3" s="20"/>
      <c r="F3" s="20"/>
      <c r="G3" s="20"/>
      <c r="H3" s="20"/>
      <c r="I3" s="20"/>
      <c r="J3" s="20"/>
      <c r="K3" s="20"/>
      <c r="L3" s="20"/>
      <c r="M3" s="20"/>
      <c r="N3" s="39"/>
      <c r="O3" s="20"/>
      <c r="P3" s="20"/>
      <c r="Q3" s="20"/>
      <c r="R3" s="39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97" t="s">
        <v>1</v>
      </c>
      <c r="AW3" s="198"/>
      <c r="AX3" s="198"/>
      <c r="AY3" s="198"/>
      <c r="AZ3" s="199"/>
      <c r="BD3" s="1"/>
    </row>
    <row r="4" spans="1:61" x14ac:dyDescent="0.25">
      <c r="A4" s="18"/>
      <c r="B4" s="19"/>
      <c r="C4" s="20"/>
      <c r="D4" s="39"/>
      <c r="E4" s="20"/>
      <c r="F4" s="20"/>
      <c r="G4" s="20"/>
      <c r="H4" s="20"/>
      <c r="I4" s="20"/>
      <c r="J4" s="20"/>
      <c r="K4" s="20"/>
      <c r="L4" s="20"/>
      <c r="M4" s="20"/>
      <c r="N4" s="39"/>
      <c r="O4" s="20"/>
      <c r="P4" s="20"/>
      <c r="Q4" s="20"/>
      <c r="R4" s="39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1"/>
      <c r="AI4" s="1"/>
      <c r="AJ4" s="200" t="s">
        <v>2</v>
      </c>
      <c r="AK4" s="200" t="s">
        <v>3</v>
      </c>
      <c r="AL4" s="3" t="s">
        <v>4</v>
      </c>
      <c r="AM4" s="3" t="s">
        <v>5</v>
      </c>
      <c r="AN4" s="3" t="s">
        <v>6</v>
      </c>
      <c r="AO4" s="3" t="s">
        <v>7</v>
      </c>
      <c r="AP4" s="225" t="s">
        <v>3</v>
      </c>
      <c r="AQ4" s="4" t="s">
        <v>4</v>
      </c>
      <c r="AR4" s="4" t="s">
        <v>5</v>
      </c>
      <c r="AS4" s="4" t="s">
        <v>6</v>
      </c>
      <c r="AT4" s="148" t="s">
        <v>7</v>
      </c>
      <c r="AU4" s="1"/>
      <c r="AV4" s="197" t="s">
        <v>58</v>
      </c>
      <c r="AW4" s="198"/>
      <c r="AX4" s="198"/>
      <c r="AY4" s="198"/>
      <c r="AZ4" s="199"/>
      <c r="BD4" s="1"/>
    </row>
    <row r="5" spans="1:61" ht="15.75" thickBot="1" x14ac:dyDescent="0.3">
      <c r="A5" s="5" t="s">
        <v>3</v>
      </c>
      <c r="B5" s="5" t="s">
        <v>2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5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5" t="s">
        <v>27</v>
      </c>
      <c r="V5" s="5" t="s">
        <v>28</v>
      </c>
      <c r="W5" s="5" t="s">
        <v>29</v>
      </c>
      <c r="X5" s="5" t="s">
        <v>30</v>
      </c>
      <c r="Y5" s="5" t="s">
        <v>31</v>
      </c>
      <c r="Z5" s="5" t="s">
        <v>32</v>
      </c>
      <c r="AA5" s="5" t="s">
        <v>33</v>
      </c>
      <c r="AB5" s="5" t="s">
        <v>34</v>
      </c>
      <c r="AC5" s="5" t="s">
        <v>35</v>
      </c>
      <c r="AD5" s="5" t="s">
        <v>36</v>
      </c>
      <c r="AE5" s="5" t="s">
        <v>37</v>
      </c>
      <c r="AF5" s="5" t="s">
        <v>38</v>
      </c>
      <c r="AG5" s="5" t="s">
        <v>39</v>
      </c>
      <c r="AH5" s="5" t="s">
        <v>40</v>
      </c>
      <c r="AI5" s="5" t="s">
        <v>41</v>
      </c>
      <c r="AJ5" s="201"/>
      <c r="AK5" s="201"/>
      <c r="AL5" s="9" t="s">
        <v>42</v>
      </c>
      <c r="AM5" s="9" t="s">
        <v>42</v>
      </c>
      <c r="AN5" s="9" t="s">
        <v>42</v>
      </c>
      <c r="AO5" s="9" t="s">
        <v>42</v>
      </c>
      <c r="AP5" s="226"/>
      <c r="AQ5" s="10" t="s">
        <v>42</v>
      </c>
      <c r="AR5" s="10" t="s">
        <v>42</v>
      </c>
      <c r="AS5" s="10" t="s">
        <v>42</v>
      </c>
      <c r="AT5" s="122" t="s">
        <v>42</v>
      </c>
      <c r="AU5" s="1"/>
      <c r="AV5" s="11" t="s">
        <v>43</v>
      </c>
      <c r="AW5" s="12" t="s">
        <v>4</v>
      </c>
      <c r="AX5" s="12" t="s">
        <v>44</v>
      </c>
      <c r="AY5" s="12" t="s">
        <v>45</v>
      </c>
      <c r="AZ5" s="13" t="s">
        <v>7</v>
      </c>
      <c r="BD5" s="1"/>
    </row>
    <row r="6" spans="1:61" x14ac:dyDescent="0.25">
      <c r="A6" s="18">
        <v>39753</v>
      </c>
      <c r="B6" s="19" t="s">
        <v>59</v>
      </c>
      <c r="C6" s="39">
        <v>11.4</v>
      </c>
      <c r="D6" s="20">
        <v>0</v>
      </c>
      <c r="E6" s="39">
        <v>0.2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39">
        <v>3.8</v>
      </c>
      <c r="Y6" s="20">
        <v>0</v>
      </c>
      <c r="Z6" s="20">
        <v>0</v>
      </c>
      <c r="AA6" s="20">
        <v>0</v>
      </c>
      <c r="AB6" s="5">
        <v>1.1000000000000001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2" t="s">
        <v>59</v>
      </c>
      <c r="AK6" s="95">
        <v>39753</v>
      </c>
      <c r="AL6" s="24">
        <f>SUM(C6:J6)+L6+M6+S6+T6+AB6+AG6+AH6+AI6</f>
        <v>12.7</v>
      </c>
      <c r="AM6" s="24">
        <f>K6+O6+Q6+U6+V6+W6+X6+Y6+Z6+AA6+AC6+AD6</f>
        <v>3.8</v>
      </c>
      <c r="AN6" s="24">
        <f>N6+P6+R6</f>
        <v>0</v>
      </c>
      <c r="AO6" s="24">
        <f>AE6+AF6</f>
        <v>0</v>
      </c>
      <c r="AP6" s="238">
        <v>2008</v>
      </c>
      <c r="AQ6" s="206">
        <f>SUM(AL6:AL7)</f>
        <v>12.7</v>
      </c>
      <c r="AR6" s="206">
        <f>SUM(AM6:AM7)</f>
        <v>3.8</v>
      </c>
      <c r="AS6" s="206">
        <f>SUM(AN6:AN7)</f>
        <v>0</v>
      </c>
      <c r="AT6" s="239">
        <f>SUM(AO6:AO7)</f>
        <v>0</v>
      </c>
      <c r="AU6" s="1"/>
      <c r="AV6" s="26">
        <v>2008</v>
      </c>
      <c r="AW6" s="27">
        <f>VALUE(AQ6)</f>
        <v>12.7</v>
      </c>
      <c r="AX6" s="27">
        <f>VALUE(AR6)</f>
        <v>3.8</v>
      </c>
      <c r="AY6" s="27">
        <f>VALUE(AS6)</f>
        <v>0</v>
      </c>
      <c r="AZ6" s="28">
        <f>VALUE(AT6)</f>
        <v>0</v>
      </c>
      <c r="BD6" s="1"/>
    </row>
    <row r="7" spans="1:61" ht="15.75" thickBot="1" x14ac:dyDescent="0.3">
      <c r="A7" s="18">
        <v>39783</v>
      </c>
      <c r="B7" s="19" t="s">
        <v>59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49" t="s">
        <v>59</v>
      </c>
      <c r="AK7" s="96">
        <v>39783</v>
      </c>
      <c r="AL7" s="97">
        <f t="shared" ref="AL7:AL46" si="0">SUM(C7:J7)+L7+M7+S7+T7+AB7+AG7+AH7+AI7</f>
        <v>0</v>
      </c>
      <c r="AM7" s="97">
        <f t="shared" ref="AM7:AM47" si="1">K7+O7+Q7+U7+V7+W7+X7+Y7+Z7+AA7+AC7+AD7</f>
        <v>0</v>
      </c>
      <c r="AN7" s="97">
        <f t="shared" ref="AN7:AN41" si="2">N7+P7+R7</f>
        <v>0</v>
      </c>
      <c r="AO7" s="33">
        <f t="shared" ref="AO7:AO47" si="3">AE7+AF7</f>
        <v>0</v>
      </c>
      <c r="AP7" s="236"/>
      <c r="AQ7" s="203"/>
      <c r="AR7" s="203"/>
      <c r="AS7" s="203"/>
      <c r="AT7" s="234"/>
      <c r="AU7" s="1"/>
      <c r="AV7" s="26">
        <v>2009</v>
      </c>
      <c r="AW7" s="27">
        <f>VALUE(AQ8)</f>
        <v>245.15</v>
      </c>
      <c r="AX7" s="27">
        <f>VALUE(AR8)</f>
        <v>0</v>
      </c>
      <c r="AY7" s="27">
        <f>VALUE(AS8)</f>
        <v>14.81</v>
      </c>
      <c r="AZ7" s="28">
        <f>VALUE(AT8)</f>
        <v>0</v>
      </c>
      <c r="BD7" s="1"/>
    </row>
    <row r="8" spans="1:61" x14ac:dyDescent="0.25">
      <c r="A8" s="18">
        <v>39814</v>
      </c>
      <c r="B8" s="19" t="s">
        <v>59</v>
      </c>
      <c r="C8" s="20">
        <v>0</v>
      </c>
      <c r="D8" s="20">
        <v>0</v>
      </c>
      <c r="E8" s="39">
        <v>0.3</v>
      </c>
      <c r="F8" s="20">
        <v>0</v>
      </c>
      <c r="G8" s="20">
        <v>0</v>
      </c>
      <c r="H8" s="20">
        <v>0</v>
      </c>
      <c r="I8" s="20">
        <v>0</v>
      </c>
      <c r="J8" s="39">
        <v>2.1</v>
      </c>
      <c r="K8" s="20">
        <v>0</v>
      </c>
      <c r="L8" s="5">
        <v>39.299999999999997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22" t="s">
        <v>59</v>
      </c>
      <c r="AK8" s="95">
        <v>39814</v>
      </c>
      <c r="AL8" s="24">
        <f t="shared" si="0"/>
        <v>41.699999999999996</v>
      </c>
      <c r="AM8" s="24">
        <f t="shared" si="1"/>
        <v>0</v>
      </c>
      <c r="AN8" s="24">
        <f t="shared" si="2"/>
        <v>0</v>
      </c>
      <c r="AO8" s="24">
        <f t="shared" si="3"/>
        <v>0</v>
      </c>
      <c r="AP8" s="236">
        <v>2009</v>
      </c>
      <c r="AQ8" s="203">
        <f>SUM(AL8:AL15)</f>
        <v>245.15</v>
      </c>
      <c r="AR8" s="203">
        <f>SUM(AM8:AM15)</f>
        <v>0</v>
      </c>
      <c r="AS8" s="204">
        <f>SUM(AN8:AN15)</f>
        <v>14.81</v>
      </c>
      <c r="AT8" s="232">
        <f>SUM(AO8:AO15)</f>
        <v>0</v>
      </c>
      <c r="AU8" s="1"/>
      <c r="AV8" s="26">
        <v>2010</v>
      </c>
      <c r="AW8" s="27">
        <f>VALUE(AQ16)</f>
        <v>38.4</v>
      </c>
      <c r="AX8" s="27">
        <f>VALUE(AR16)</f>
        <v>0</v>
      </c>
      <c r="AY8" s="27">
        <f>VALUE(AS16)</f>
        <v>0</v>
      </c>
      <c r="AZ8" s="28">
        <f>VALUE(AT16)</f>
        <v>1086.9000000000001</v>
      </c>
      <c r="BD8" s="1"/>
    </row>
    <row r="9" spans="1:61" x14ac:dyDescent="0.25">
      <c r="A9" s="18">
        <v>39845</v>
      </c>
      <c r="B9" s="19" t="s">
        <v>59</v>
      </c>
      <c r="C9" s="5">
        <v>6.62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39">
        <v>3.02</v>
      </c>
      <c r="K9" s="20">
        <v>0</v>
      </c>
      <c r="L9" s="5">
        <v>2.73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47" t="s">
        <v>59</v>
      </c>
      <c r="AK9" s="98">
        <v>39845</v>
      </c>
      <c r="AL9" s="99">
        <f t="shared" si="0"/>
        <v>12.370000000000001</v>
      </c>
      <c r="AM9" s="99">
        <f t="shared" si="1"/>
        <v>0</v>
      </c>
      <c r="AN9" s="99">
        <f t="shared" si="2"/>
        <v>0</v>
      </c>
      <c r="AO9" s="37">
        <f t="shared" si="3"/>
        <v>0</v>
      </c>
      <c r="AP9" s="236"/>
      <c r="AQ9" s="203"/>
      <c r="AR9" s="203"/>
      <c r="AS9" s="205"/>
      <c r="AT9" s="233"/>
      <c r="AU9" s="1"/>
      <c r="AV9" s="26">
        <v>2011</v>
      </c>
      <c r="AW9" s="27">
        <f>VALUE(AQ20)</f>
        <v>123.44999999999999</v>
      </c>
      <c r="AX9" s="27">
        <f>VALUE(AR20)</f>
        <v>0</v>
      </c>
      <c r="AY9" s="27">
        <f>VALUE(AS20)</f>
        <v>0</v>
      </c>
      <c r="AZ9" s="28">
        <f>VALUE(AT20)</f>
        <v>0</v>
      </c>
      <c r="BD9" s="1"/>
    </row>
    <row r="10" spans="1:61" x14ac:dyDescent="0.25">
      <c r="A10" s="18">
        <v>39873</v>
      </c>
      <c r="B10" s="19" t="s">
        <v>59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39">
        <v>3.7</v>
      </c>
      <c r="K10" s="20">
        <v>0</v>
      </c>
      <c r="L10" s="5">
        <v>3.54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47" t="s">
        <v>59</v>
      </c>
      <c r="AK10" s="98">
        <v>39873</v>
      </c>
      <c r="AL10" s="99">
        <f t="shared" si="0"/>
        <v>7.24</v>
      </c>
      <c r="AM10" s="99">
        <f t="shared" si="1"/>
        <v>0</v>
      </c>
      <c r="AN10" s="99">
        <f t="shared" si="2"/>
        <v>0</v>
      </c>
      <c r="AO10" s="37">
        <f t="shared" si="3"/>
        <v>0</v>
      </c>
      <c r="AP10" s="236"/>
      <c r="AQ10" s="203"/>
      <c r="AR10" s="203"/>
      <c r="AS10" s="205"/>
      <c r="AT10" s="233"/>
      <c r="AU10" s="1"/>
      <c r="AV10" s="26">
        <v>2013</v>
      </c>
      <c r="AW10" s="27">
        <f>VALUE(AQ23)</f>
        <v>1632.1518776759806</v>
      </c>
      <c r="AX10" s="27">
        <f>VALUE(AR23)</f>
        <v>405.05441655081887</v>
      </c>
      <c r="AY10" s="27">
        <f>VALUE(AS23)</f>
        <v>93.065904806893684</v>
      </c>
      <c r="AZ10" s="28">
        <f>VALUE(AT23)</f>
        <v>0</v>
      </c>
      <c r="BD10" s="1"/>
    </row>
    <row r="11" spans="1:61" x14ac:dyDescent="0.25">
      <c r="A11" s="18">
        <v>39934</v>
      </c>
      <c r="B11" s="19" t="s">
        <v>59</v>
      </c>
      <c r="C11" s="20">
        <v>0</v>
      </c>
      <c r="D11" s="5">
        <v>0.27</v>
      </c>
      <c r="E11" s="39">
        <v>0.5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47" t="s">
        <v>59</v>
      </c>
      <c r="AK11" s="98">
        <v>39934</v>
      </c>
      <c r="AL11" s="99">
        <f t="shared" si="0"/>
        <v>0.77</v>
      </c>
      <c r="AM11" s="99">
        <f t="shared" si="1"/>
        <v>0</v>
      </c>
      <c r="AN11" s="99">
        <f t="shared" si="2"/>
        <v>0</v>
      </c>
      <c r="AO11" s="37">
        <f t="shared" si="3"/>
        <v>0</v>
      </c>
      <c r="AP11" s="236"/>
      <c r="AQ11" s="203"/>
      <c r="AR11" s="203"/>
      <c r="AS11" s="205"/>
      <c r="AT11" s="233"/>
      <c r="AU11" s="1"/>
      <c r="AV11" s="26">
        <v>2014</v>
      </c>
      <c r="AW11" s="27">
        <f>VALUE(AQ25)</f>
        <v>12.910811657816113</v>
      </c>
      <c r="AX11" s="27">
        <f>VALUE(AR25)</f>
        <v>7.8923535864356831</v>
      </c>
      <c r="AY11" s="27">
        <f>VALUE(AS25)</f>
        <v>42.47351522269183</v>
      </c>
      <c r="AZ11" s="28">
        <f>VALUE(AT25)</f>
        <v>0</v>
      </c>
      <c r="BD11" s="1"/>
    </row>
    <row r="12" spans="1:61" x14ac:dyDescent="0.25">
      <c r="A12" s="18">
        <v>39995</v>
      </c>
      <c r="B12" s="19" t="s">
        <v>59</v>
      </c>
      <c r="C12" s="20">
        <v>0</v>
      </c>
      <c r="D12" s="5">
        <v>0.88</v>
      </c>
      <c r="E12" s="5">
        <v>1.94</v>
      </c>
      <c r="F12" s="20">
        <v>0</v>
      </c>
      <c r="G12" s="20">
        <v>0</v>
      </c>
      <c r="H12" s="5">
        <v>1.02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47" t="s">
        <v>59</v>
      </c>
      <c r="AK12" s="98">
        <v>39995</v>
      </c>
      <c r="AL12" s="99">
        <f t="shared" si="0"/>
        <v>3.84</v>
      </c>
      <c r="AM12" s="99">
        <f t="shared" si="1"/>
        <v>0</v>
      </c>
      <c r="AN12" s="99">
        <f t="shared" si="2"/>
        <v>0</v>
      </c>
      <c r="AO12" s="37">
        <f t="shared" si="3"/>
        <v>0</v>
      </c>
      <c r="AP12" s="236"/>
      <c r="AQ12" s="203"/>
      <c r="AR12" s="203"/>
      <c r="AS12" s="205"/>
      <c r="AT12" s="233"/>
      <c r="AU12" s="1"/>
      <c r="AV12" s="26">
        <v>2015</v>
      </c>
      <c r="AW12" s="27">
        <f>VALUE(AQ27)</f>
        <v>31.7</v>
      </c>
      <c r="AX12" s="27">
        <f>VALUE(AR27)</f>
        <v>8.5</v>
      </c>
      <c r="AY12" s="27">
        <f>VALUE(AS27)</f>
        <v>45.2</v>
      </c>
      <c r="AZ12" s="28">
        <f>VALUE(AT27)</f>
        <v>9.4</v>
      </c>
      <c r="BD12" s="1"/>
    </row>
    <row r="13" spans="1:61" x14ac:dyDescent="0.25">
      <c r="A13" s="18">
        <v>40026</v>
      </c>
      <c r="B13" s="19" t="s">
        <v>59</v>
      </c>
      <c r="C13" s="5">
        <v>11.72</v>
      </c>
      <c r="D13" s="5">
        <v>0.82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5">
        <v>40.15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47" t="s">
        <v>59</v>
      </c>
      <c r="AK13" s="98">
        <v>40026</v>
      </c>
      <c r="AL13" s="99">
        <f t="shared" si="0"/>
        <v>52.69</v>
      </c>
      <c r="AM13" s="99">
        <f t="shared" si="1"/>
        <v>0</v>
      </c>
      <c r="AN13" s="99">
        <f t="shared" si="2"/>
        <v>0</v>
      </c>
      <c r="AO13" s="37">
        <f t="shared" si="3"/>
        <v>0</v>
      </c>
      <c r="AP13" s="236"/>
      <c r="AQ13" s="203"/>
      <c r="AR13" s="203"/>
      <c r="AS13" s="205"/>
      <c r="AT13" s="233"/>
      <c r="AU13" s="1"/>
      <c r="AV13" s="26">
        <v>2016</v>
      </c>
      <c r="AW13" s="27">
        <f>VALUE(AQ30)</f>
        <v>109.16817182479284</v>
      </c>
      <c r="AX13" s="27">
        <f>VALUE(AR30)</f>
        <v>509.96548283443263</v>
      </c>
      <c r="AY13" s="27">
        <f>VALUE(AS30)</f>
        <v>335.76558430576699</v>
      </c>
      <c r="AZ13" s="28">
        <f>VALUE(AT30)</f>
        <v>18.941315744968716</v>
      </c>
      <c r="BD13" s="1"/>
    </row>
    <row r="14" spans="1:61" x14ac:dyDescent="0.25">
      <c r="A14" s="18">
        <v>40087</v>
      </c>
      <c r="B14" s="19" t="s">
        <v>59</v>
      </c>
      <c r="C14" s="20">
        <v>0</v>
      </c>
      <c r="D14" s="20">
        <v>0</v>
      </c>
      <c r="E14" s="5">
        <v>5.86</v>
      </c>
      <c r="F14" s="20">
        <v>0</v>
      </c>
      <c r="G14" s="20">
        <v>0</v>
      </c>
      <c r="H14" s="5">
        <v>106.93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5">
        <v>14.81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47" t="s">
        <v>59</v>
      </c>
      <c r="AK14" s="98">
        <v>40087</v>
      </c>
      <c r="AL14" s="99">
        <f t="shared" si="0"/>
        <v>112.79</v>
      </c>
      <c r="AM14" s="99">
        <f t="shared" si="1"/>
        <v>0</v>
      </c>
      <c r="AN14" s="99">
        <f t="shared" si="2"/>
        <v>14.81</v>
      </c>
      <c r="AO14" s="37">
        <f t="shared" si="3"/>
        <v>0</v>
      </c>
      <c r="AP14" s="236"/>
      <c r="AQ14" s="203"/>
      <c r="AR14" s="203"/>
      <c r="AS14" s="205"/>
      <c r="AT14" s="233"/>
      <c r="AU14" s="1"/>
      <c r="AV14" s="26">
        <v>2017</v>
      </c>
      <c r="AW14" s="27">
        <f>VALUE(AQ33)</f>
        <v>54.2</v>
      </c>
      <c r="AX14" s="27">
        <f>VALUE(AR33)</f>
        <v>634.19999999999993</v>
      </c>
      <c r="AY14" s="27">
        <f>VALUE(AS33)</f>
        <v>208.89999999999998</v>
      </c>
      <c r="AZ14" s="28">
        <f>VALUE(AT33)</f>
        <v>13.4</v>
      </c>
      <c r="BD14" s="1"/>
    </row>
    <row r="15" spans="1:61" ht="15.75" thickBot="1" x14ac:dyDescent="0.3">
      <c r="A15" s="18">
        <v>40148</v>
      </c>
      <c r="B15" s="19" t="s">
        <v>59</v>
      </c>
      <c r="C15" s="39">
        <v>7.7</v>
      </c>
      <c r="D15" s="20">
        <v>0</v>
      </c>
      <c r="E15" s="20">
        <v>0</v>
      </c>
      <c r="F15" s="20">
        <v>0</v>
      </c>
      <c r="G15" s="20">
        <v>0</v>
      </c>
      <c r="H15" s="39">
        <v>1.24</v>
      </c>
      <c r="I15" s="20">
        <v>0</v>
      </c>
      <c r="J15" s="20">
        <v>0</v>
      </c>
      <c r="K15" s="20">
        <v>0</v>
      </c>
      <c r="L15" s="39">
        <v>4.8099999999999996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49" t="s">
        <v>59</v>
      </c>
      <c r="AK15" s="96">
        <v>40148</v>
      </c>
      <c r="AL15" s="97">
        <f t="shared" si="0"/>
        <v>13.75</v>
      </c>
      <c r="AM15" s="97">
        <f t="shared" si="1"/>
        <v>0</v>
      </c>
      <c r="AN15" s="97">
        <f t="shared" si="2"/>
        <v>0</v>
      </c>
      <c r="AO15" s="33">
        <f t="shared" si="3"/>
        <v>0</v>
      </c>
      <c r="AP15" s="236"/>
      <c r="AQ15" s="203"/>
      <c r="AR15" s="203"/>
      <c r="AS15" s="206"/>
      <c r="AT15" s="239"/>
      <c r="AU15" s="1"/>
      <c r="AV15" s="26">
        <v>2018</v>
      </c>
      <c r="AW15" s="27">
        <f>VALUE(AQ36)</f>
        <v>77.199999999999989</v>
      </c>
      <c r="AX15" s="27">
        <f>VALUE(AR36)</f>
        <v>0</v>
      </c>
      <c r="AY15" s="27">
        <f>VALUE(AS36)</f>
        <v>102.5</v>
      </c>
      <c r="AZ15" s="28">
        <f>VALUE(AT36)</f>
        <v>0</v>
      </c>
      <c r="BD15" s="1"/>
    </row>
    <row r="16" spans="1:61" x14ac:dyDescent="0.25">
      <c r="A16" s="18">
        <v>40210</v>
      </c>
      <c r="B16" s="19" t="s">
        <v>59</v>
      </c>
      <c r="C16" s="39">
        <v>27.62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2" t="s">
        <v>59</v>
      </c>
      <c r="AK16" s="95">
        <v>40210</v>
      </c>
      <c r="AL16" s="24">
        <f t="shared" si="0"/>
        <v>27.62</v>
      </c>
      <c r="AM16" s="24">
        <f t="shared" si="1"/>
        <v>0</v>
      </c>
      <c r="AN16" s="24">
        <f t="shared" si="2"/>
        <v>0</v>
      </c>
      <c r="AO16" s="24">
        <f t="shared" si="3"/>
        <v>0</v>
      </c>
      <c r="AP16" s="230">
        <v>2010</v>
      </c>
      <c r="AQ16" s="204">
        <f>SUM(AL16:AL19)</f>
        <v>38.4</v>
      </c>
      <c r="AR16" s="204">
        <f>SUM(AM16:AM19)</f>
        <v>0</v>
      </c>
      <c r="AS16" s="204">
        <f>SUM(AN16:AN19)</f>
        <v>0</v>
      </c>
      <c r="AT16" s="232">
        <f>SUM(AO16:AO19)</f>
        <v>1086.9000000000001</v>
      </c>
      <c r="AU16" s="1"/>
      <c r="AV16" s="26">
        <v>2019</v>
      </c>
      <c r="AW16" s="27">
        <f>VALUE(AQ39)</f>
        <v>130.23828104712581</v>
      </c>
      <c r="AX16" s="27">
        <f>VALUE(AR39)</f>
        <v>0</v>
      </c>
      <c r="AY16" s="27">
        <f>VALUE(AS39)</f>
        <v>116.37411333488572</v>
      </c>
      <c r="AZ16" s="28">
        <f>VALUE(AT39)</f>
        <v>0</v>
      </c>
      <c r="BD16" s="1"/>
    </row>
    <row r="17" spans="1:61" x14ac:dyDescent="0.25">
      <c r="A17" s="18">
        <v>40269</v>
      </c>
      <c r="B17" s="19" t="s">
        <v>59</v>
      </c>
      <c r="C17" s="39">
        <v>3.91</v>
      </c>
      <c r="D17" s="20">
        <v>0</v>
      </c>
      <c r="E17" s="39">
        <v>1.9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43">
        <v>1086.9000000000001</v>
      </c>
      <c r="AF17" s="244"/>
      <c r="AG17" s="20">
        <v>0</v>
      </c>
      <c r="AH17" s="20">
        <v>0</v>
      </c>
      <c r="AI17" s="20">
        <v>0</v>
      </c>
      <c r="AJ17" s="47" t="s">
        <v>59</v>
      </c>
      <c r="AK17" s="98">
        <v>40269</v>
      </c>
      <c r="AL17" s="99">
        <f t="shared" si="0"/>
        <v>5.8100000000000005</v>
      </c>
      <c r="AM17" s="99">
        <f t="shared" si="1"/>
        <v>0</v>
      </c>
      <c r="AN17" s="99">
        <f t="shared" si="2"/>
        <v>0</v>
      </c>
      <c r="AO17" s="37">
        <f t="shared" si="3"/>
        <v>1086.9000000000001</v>
      </c>
      <c r="AP17" s="231"/>
      <c r="AQ17" s="205"/>
      <c r="AR17" s="205"/>
      <c r="AS17" s="205"/>
      <c r="AT17" s="233"/>
      <c r="AU17" s="1"/>
      <c r="AV17" s="26">
        <v>2021</v>
      </c>
      <c r="AW17" s="27">
        <f>VALUE(AQ42)</f>
        <v>104.7355</v>
      </c>
      <c r="AX17" s="27">
        <f>VALUE(AR42)</f>
        <v>265.75447633063527</v>
      </c>
      <c r="AY17" s="27">
        <f>VALUE(AS42)</f>
        <v>133.20670000000001</v>
      </c>
      <c r="AZ17" s="28">
        <f>VALUE(AT42)</f>
        <v>167.77041942604853</v>
      </c>
      <c r="BD17" s="1"/>
    </row>
    <row r="18" spans="1:61" ht="15.75" thickBot="1" x14ac:dyDescent="0.3">
      <c r="A18" s="18">
        <v>40330</v>
      </c>
      <c r="B18" s="19" t="s">
        <v>59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47" t="s">
        <v>59</v>
      </c>
      <c r="AK18" s="98">
        <v>40330</v>
      </c>
      <c r="AL18" s="99">
        <f t="shared" si="0"/>
        <v>0</v>
      </c>
      <c r="AM18" s="99">
        <f t="shared" si="1"/>
        <v>0</v>
      </c>
      <c r="AN18" s="99">
        <f t="shared" si="2"/>
        <v>0</v>
      </c>
      <c r="AO18" s="37">
        <f t="shared" si="3"/>
        <v>0</v>
      </c>
      <c r="AP18" s="231"/>
      <c r="AQ18" s="205"/>
      <c r="AR18" s="205"/>
      <c r="AS18" s="205"/>
      <c r="AT18" s="233"/>
      <c r="AU18" s="1"/>
      <c r="AV18" s="41">
        <v>2022</v>
      </c>
      <c r="AW18" s="42">
        <f>VALUE(AQ47)</f>
        <v>107.5</v>
      </c>
      <c r="AX18" s="42">
        <f>VALUE(AR47)</f>
        <v>0</v>
      </c>
      <c r="AY18" s="42">
        <f>VALUE(AS47)</f>
        <v>0</v>
      </c>
      <c r="AZ18" s="43">
        <f>VALUE(AT47)</f>
        <v>5</v>
      </c>
      <c r="BI18" s="1"/>
    </row>
    <row r="19" spans="1:61" ht="15.75" thickBot="1" x14ac:dyDescent="0.3">
      <c r="A19" s="18">
        <v>40452</v>
      </c>
      <c r="B19" s="19" t="s">
        <v>59</v>
      </c>
      <c r="C19" s="39">
        <v>1.25</v>
      </c>
      <c r="D19" s="39">
        <v>0.99</v>
      </c>
      <c r="E19" s="39">
        <v>1.94</v>
      </c>
      <c r="F19" s="20">
        <v>0</v>
      </c>
      <c r="G19" s="20">
        <v>0</v>
      </c>
      <c r="H19" s="20">
        <v>0</v>
      </c>
      <c r="I19" s="20">
        <v>0</v>
      </c>
      <c r="J19" s="39">
        <v>0.79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49" t="s">
        <v>59</v>
      </c>
      <c r="AK19" s="96">
        <v>40452</v>
      </c>
      <c r="AL19" s="97">
        <f t="shared" si="0"/>
        <v>4.97</v>
      </c>
      <c r="AM19" s="97">
        <f t="shared" si="1"/>
        <v>0</v>
      </c>
      <c r="AN19" s="97">
        <f t="shared" si="2"/>
        <v>0</v>
      </c>
      <c r="AO19" s="33">
        <f t="shared" si="3"/>
        <v>0</v>
      </c>
      <c r="AP19" s="238"/>
      <c r="AQ19" s="206"/>
      <c r="AR19" s="206"/>
      <c r="AS19" s="206"/>
      <c r="AT19" s="239"/>
      <c r="AU19" s="1"/>
      <c r="AV19" s="1"/>
      <c r="AW19" s="1"/>
      <c r="AX19" s="1"/>
      <c r="AY19" s="1"/>
      <c r="BI19" s="1"/>
    </row>
    <row r="20" spans="1:61" x14ac:dyDescent="0.25">
      <c r="A20" s="18">
        <v>40544</v>
      </c>
      <c r="B20" s="19" t="s">
        <v>59</v>
      </c>
      <c r="C20" s="20">
        <v>0</v>
      </c>
      <c r="D20" s="39">
        <v>114.27</v>
      </c>
      <c r="E20" s="39">
        <v>2.38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2" t="s">
        <v>59</v>
      </c>
      <c r="AK20" s="95">
        <v>40544</v>
      </c>
      <c r="AL20" s="24">
        <f t="shared" si="0"/>
        <v>116.64999999999999</v>
      </c>
      <c r="AM20" s="24">
        <f t="shared" si="1"/>
        <v>0</v>
      </c>
      <c r="AN20" s="24">
        <f t="shared" si="2"/>
        <v>0</v>
      </c>
      <c r="AO20" s="24">
        <f t="shared" si="3"/>
        <v>0</v>
      </c>
      <c r="AP20" s="230">
        <v>2011</v>
      </c>
      <c r="AQ20" s="204">
        <f>SUM(AL20:AL22)</f>
        <v>123.44999999999999</v>
      </c>
      <c r="AR20" s="204">
        <f>SUM(AM20:AM22)</f>
        <v>0</v>
      </c>
      <c r="AS20" s="204">
        <f>SUM(AN20:AN22)</f>
        <v>0</v>
      </c>
      <c r="AT20" s="232">
        <f>SUM(AO20:AO22)</f>
        <v>0</v>
      </c>
      <c r="AU20" s="1"/>
      <c r="AV20" s="1"/>
      <c r="AW20" s="1"/>
      <c r="AX20" s="1"/>
      <c r="AY20" s="1"/>
      <c r="BI20" s="1"/>
    </row>
    <row r="21" spans="1:61" x14ac:dyDescent="0.25">
      <c r="A21" s="18">
        <v>40634</v>
      </c>
      <c r="B21" s="19" t="s">
        <v>59</v>
      </c>
      <c r="C21" s="20">
        <v>0</v>
      </c>
      <c r="D21" s="39">
        <v>1.2</v>
      </c>
      <c r="E21" s="39">
        <v>5.6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47" t="s">
        <v>59</v>
      </c>
      <c r="AK21" s="98">
        <v>40634</v>
      </c>
      <c r="AL21" s="99">
        <f t="shared" si="0"/>
        <v>6.8</v>
      </c>
      <c r="AM21" s="99">
        <f t="shared" si="1"/>
        <v>0</v>
      </c>
      <c r="AN21" s="99">
        <f t="shared" si="2"/>
        <v>0</v>
      </c>
      <c r="AO21" s="37">
        <f t="shared" si="3"/>
        <v>0</v>
      </c>
      <c r="AP21" s="231"/>
      <c r="AQ21" s="205"/>
      <c r="AR21" s="205"/>
      <c r="AS21" s="205"/>
      <c r="AT21" s="233"/>
      <c r="AU21" s="1"/>
      <c r="AV21" s="1"/>
      <c r="AW21" s="1"/>
      <c r="AX21" s="1"/>
      <c r="AY21" s="1"/>
      <c r="BI21" s="1"/>
    </row>
    <row r="22" spans="1:61" ht="15.75" thickBot="1" x14ac:dyDescent="0.3">
      <c r="A22" s="18">
        <v>40756</v>
      </c>
      <c r="B22" s="19" t="s">
        <v>59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49" t="s">
        <v>59</v>
      </c>
      <c r="AK22" s="96">
        <v>40756</v>
      </c>
      <c r="AL22" s="97">
        <f t="shared" si="0"/>
        <v>0</v>
      </c>
      <c r="AM22" s="97">
        <f t="shared" si="1"/>
        <v>0</v>
      </c>
      <c r="AN22" s="97">
        <f t="shared" si="2"/>
        <v>0</v>
      </c>
      <c r="AO22" s="33">
        <f t="shared" si="3"/>
        <v>0</v>
      </c>
      <c r="AP22" s="238"/>
      <c r="AQ22" s="206"/>
      <c r="AR22" s="206"/>
      <c r="AS22" s="206"/>
      <c r="AT22" s="239"/>
      <c r="AU22" s="1"/>
      <c r="AV22" s="1"/>
      <c r="AW22" s="1"/>
      <c r="AX22" s="1"/>
      <c r="AY22" s="1"/>
      <c r="BI22" s="1"/>
    </row>
    <row r="23" spans="1:61" x14ac:dyDescent="0.25">
      <c r="A23" s="18">
        <v>41334</v>
      </c>
      <c r="B23" s="19" t="s">
        <v>59</v>
      </c>
      <c r="C23" s="39">
        <v>431.55444552049886</v>
      </c>
      <c r="D23" s="39">
        <v>48.252544302291994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39">
        <v>7.4757463003550981</v>
      </c>
      <c r="O23" s="39">
        <v>10.534006150500366</v>
      </c>
      <c r="P23" s="20">
        <v>0</v>
      </c>
      <c r="Q23" s="20">
        <v>0</v>
      </c>
      <c r="R23" s="144">
        <v>7.1359396503389574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144">
        <v>8.8349729004196611</v>
      </c>
      <c r="AA23" s="144">
        <v>11.553426100548789</v>
      </c>
      <c r="AB23" s="20">
        <v>0</v>
      </c>
      <c r="AC23" s="20">
        <v>0</v>
      </c>
      <c r="AD23" s="39">
        <v>322.47651086531761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2" t="s">
        <v>59</v>
      </c>
      <c r="AK23" s="95">
        <v>41334</v>
      </c>
      <c r="AL23" s="24">
        <f t="shared" si="0"/>
        <v>479.80698982279085</v>
      </c>
      <c r="AM23" s="24">
        <f t="shared" si="1"/>
        <v>353.39891601678642</v>
      </c>
      <c r="AN23" s="24">
        <f t="shared" si="2"/>
        <v>14.611685950694056</v>
      </c>
      <c r="AO23" s="24">
        <f t="shared" si="3"/>
        <v>0</v>
      </c>
      <c r="AP23" s="230">
        <v>2013</v>
      </c>
      <c r="AQ23" s="204">
        <f>SUM(AL23:AL24)</f>
        <v>1632.1518776759806</v>
      </c>
      <c r="AR23" s="204">
        <f>SUM(AM23:AM24)</f>
        <v>405.05441655081887</v>
      </c>
      <c r="AS23" s="204">
        <f>SUM(AN23:AN24)</f>
        <v>93.065904806893684</v>
      </c>
      <c r="AT23" s="232">
        <f>SUM(AO23:AO24)</f>
        <v>0</v>
      </c>
      <c r="AU23" s="1"/>
      <c r="AV23" s="1"/>
      <c r="AW23" s="1"/>
      <c r="AX23" s="1"/>
      <c r="AY23" s="1"/>
      <c r="BI23" s="1"/>
    </row>
    <row r="24" spans="1:61" ht="15.75" thickBot="1" x14ac:dyDescent="0.3">
      <c r="A24" s="18">
        <v>41548</v>
      </c>
      <c r="B24" s="19" t="s">
        <v>59</v>
      </c>
      <c r="C24" s="44">
        <v>1076.9977667734731</v>
      </c>
      <c r="D24" s="39">
        <v>70.298087192931348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39">
        <v>4.2722594426643363</v>
      </c>
      <c r="M24" s="20">
        <v>0</v>
      </c>
      <c r="N24" s="39">
        <v>51.849694145062628</v>
      </c>
      <c r="O24" s="39">
        <v>11.263229439751433</v>
      </c>
      <c r="P24" s="39">
        <v>1.5535488882415771</v>
      </c>
      <c r="Q24" s="20">
        <v>0</v>
      </c>
      <c r="R24" s="39">
        <v>25.050975822895428</v>
      </c>
      <c r="S24" s="39">
        <v>0.77677444412078855</v>
      </c>
      <c r="T24" s="20">
        <v>0</v>
      </c>
      <c r="U24" s="39">
        <v>15.923876104476165</v>
      </c>
      <c r="V24" s="20">
        <v>0</v>
      </c>
      <c r="W24" s="20">
        <v>0</v>
      </c>
      <c r="X24" s="20">
        <v>0</v>
      </c>
      <c r="Y24" s="20">
        <v>0</v>
      </c>
      <c r="Z24" s="39">
        <v>9.7096805515098552</v>
      </c>
      <c r="AA24" s="39">
        <v>14.75871443829498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49" t="s">
        <v>59</v>
      </c>
      <c r="AK24" s="96">
        <v>41548</v>
      </c>
      <c r="AL24" s="97">
        <f t="shared" si="0"/>
        <v>1152.3448878531897</v>
      </c>
      <c r="AM24" s="97">
        <f t="shared" si="1"/>
        <v>51.655500534032434</v>
      </c>
      <c r="AN24" s="97">
        <f t="shared" si="2"/>
        <v>78.454218856199631</v>
      </c>
      <c r="AO24" s="33">
        <f t="shared" si="3"/>
        <v>0</v>
      </c>
      <c r="AP24" s="238"/>
      <c r="AQ24" s="206"/>
      <c r="AR24" s="206"/>
      <c r="AS24" s="206"/>
      <c r="AT24" s="239"/>
      <c r="AU24" s="1"/>
      <c r="AV24" s="1"/>
      <c r="AW24" s="1"/>
      <c r="AX24" s="1"/>
      <c r="AY24" s="1"/>
      <c r="BI24" s="1"/>
    </row>
    <row r="25" spans="1:61" x14ac:dyDescent="0.25">
      <c r="A25" s="18">
        <v>41852</v>
      </c>
      <c r="B25" s="19" t="s">
        <v>59</v>
      </c>
      <c r="C25" s="20">
        <v>0</v>
      </c>
      <c r="D25" s="39">
        <v>9.6503496503496535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9">
        <v>16.971304557511459</v>
      </c>
      <c r="O25" s="20">
        <v>0</v>
      </c>
      <c r="P25" s="20">
        <v>0</v>
      </c>
      <c r="Q25" s="20">
        <v>0</v>
      </c>
      <c r="R25" s="39">
        <v>3.494092114781771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39">
        <v>3.3277067759826391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2" t="s">
        <v>59</v>
      </c>
      <c r="AK25" s="95">
        <v>41852</v>
      </c>
      <c r="AL25" s="24">
        <f t="shared" si="0"/>
        <v>9.6503496503496535</v>
      </c>
      <c r="AM25" s="24">
        <f t="shared" si="1"/>
        <v>3.3277067759826391</v>
      </c>
      <c r="AN25" s="24">
        <f t="shared" si="2"/>
        <v>20.465396672293231</v>
      </c>
      <c r="AO25" s="24">
        <f t="shared" si="3"/>
        <v>0</v>
      </c>
      <c r="AP25" s="230">
        <v>2014</v>
      </c>
      <c r="AQ25" s="204">
        <f>SUM(AL25:AL26)</f>
        <v>12.910811657816113</v>
      </c>
      <c r="AR25" s="204">
        <f>SUM(AM25:AM26)</f>
        <v>7.8923535864356831</v>
      </c>
      <c r="AS25" s="204">
        <f>SUM(AN25:AN26)</f>
        <v>42.47351522269183</v>
      </c>
      <c r="AT25" s="232">
        <f>SUM(AO25:AO26)</f>
        <v>0</v>
      </c>
      <c r="AU25" s="1"/>
      <c r="AV25" s="1"/>
      <c r="AW25" s="1"/>
      <c r="AX25" s="1"/>
      <c r="AY25" s="1"/>
      <c r="BI25" s="1"/>
    </row>
    <row r="26" spans="1:61" ht="15.75" thickBot="1" x14ac:dyDescent="0.3">
      <c r="A26" s="18">
        <v>41883</v>
      </c>
      <c r="B26" s="19" t="s">
        <v>59</v>
      </c>
      <c r="C26" s="20">
        <v>0</v>
      </c>
      <c r="D26" s="39">
        <v>3.2604620074664594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39">
        <v>17.117425539198912</v>
      </c>
      <c r="O26" s="20">
        <v>0</v>
      </c>
      <c r="P26" s="20">
        <v>0</v>
      </c>
      <c r="Q26" s="20">
        <v>0</v>
      </c>
      <c r="R26" s="39">
        <v>4.8906930111996898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39">
        <v>4.564646810453044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49" t="s">
        <v>59</v>
      </c>
      <c r="AK26" s="96">
        <v>41883</v>
      </c>
      <c r="AL26" s="97">
        <f t="shared" si="0"/>
        <v>3.2604620074664594</v>
      </c>
      <c r="AM26" s="97">
        <f t="shared" si="1"/>
        <v>4.564646810453044</v>
      </c>
      <c r="AN26" s="97">
        <f t="shared" si="2"/>
        <v>22.008118550398603</v>
      </c>
      <c r="AO26" s="33">
        <f t="shared" si="3"/>
        <v>0</v>
      </c>
      <c r="AP26" s="238"/>
      <c r="AQ26" s="206"/>
      <c r="AR26" s="206"/>
      <c r="AS26" s="206"/>
      <c r="AT26" s="239"/>
      <c r="AU26" s="1"/>
      <c r="AV26" s="1"/>
      <c r="AW26" s="1"/>
      <c r="AX26" s="1"/>
      <c r="AY26" s="1"/>
      <c r="BI26" s="1"/>
    </row>
    <row r="27" spans="1:61" x14ac:dyDescent="0.25">
      <c r="A27" s="18">
        <v>42036</v>
      </c>
      <c r="B27" s="19" t="s">
        <v>59</v>
      </c>
      <c r="C27" s="39">
        <v>2.2999999999999998</v>
      </c>
      <c r="D27" s="39">
        <v>2.2999999999999998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39">
        <v>17.7</v>
      </c>
      <c r="O27" s="20">
        <v>0</v>
      </c>
      <c r="P27" s="39">
        <v>7.4</v>
      </c>
      <c r="Q27" s="20">
        <v>0</v>
      </c>
      <c r="R27" s="39">
        <v>20.100000000000001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39">
        <v>8.5</v>
      </c>
      <c r="AB27" s="20">
        <v>0</v>
      </c>
      <c r="AC27" s="20">
        <v>0</v>
      </c>
      <c r="AD27" s="20">
        <v>0</v>
      </c>
      <c r="AE27" s="39">
        <v>2.9</v>
      </c>
      <c r="AF27" s="39">
        <v>6.5</v>
      </c>
      <c r="AG27" s="20">
        <v>0</v>
      </c>
      <c r="AH27" s="5">
        <v>9.8000000000000007</v>
      </c>
      <c r="AI27" s="5">
        <v>15.4</v>
      </c>
      <c r="AJ27" s="22" t="s">
        <v>59</v>
      </c>
      <c r="AK27" s="95">
        <v>42036</v>
      </c>
      <c r="AL27" s="24">
        <f t="shared" si="0"/>
        <v>29.8</v>
      </c>
      <c r="AM27" s="24">
        <f t="shared" si="1"/>
        <v>8.5</v>
      </c>
      <c r="AN27" s="24">
        <f t="shared" si="2"/>
        <v>45.2</v>
      </c>
      <c r="AO27" s="24">
        <f t="shared" si="3"/>
        <v>9.4</v>
      </c>
      <c r="AP27" s="236">
        <v>2015</v>
      </c>
      <c r="AQ27" s="203">
        <f>SUM(AL27:AL29)</f>
        <v>31.7</v>
      </c>
      <c r="AR27" s="203">
        <f>SUM(AM27:AM29)</f>
        <v>8.5</v>
      </c>
      <c r="AS27" s="203">
        <f>SUM(AN27:AN29)</f>
        <v>45.2</v>
      </c>
      <c r="AT27" s="234">
        <f>SUM(AO27:AO29)</f>
        <v>9.4</v>
      </c>
      <c r="AU27" s="1"/>
      <c r="AV27" s="1"/>
      <c r="AW27" s="1"/>
      <c r="AX27" s="1"/>
      <c r="AY27" s="1"/>
      <c r="BI27" s="1"/>
    </row>
    <row r="28" spans="1:61" x14ac:dyDescent="0.25">
      <c r="A28" s="18">
        <v>42156</v>
      </c>
      <c r="B28" s="19" t="s">
        <v>59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39">
        <v>1.9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47" t="s">
        <v>59</v>
      </c>
      <c r="AK28" s="98">
        <v>42156</v>
      </c>
      <c r="AL28" s="99">
        <f t="shared" si="0"/>
        <v>1.9</v>
      </c>
      <c r="AM28" s="99">
        <f t="shared" si="1"/>
        <v>0</v>
      </c>
      <c r="AN28" s="99">
        <f t="shared" si="2"/>
        <v>0</v>
      </c>
      <c r="AO28" s="37">
        <f t="shared" si="3"/>
        <v>0</v>
      </c>
      <c r="AP28" s="236"/>
      <c r="AQ28" s="203"/>
      <c r="AR28" s="203"/>
      <c r="AS28" s="203"/>
      <c r="AT28" s="234"/>
      <c r="AU28" s="1"/>
      <c r="AV28" s="1"/>
      <c r="AW28" s="1"/>
      <c r="AX28" s="1"/>
      <c r="AY28" s="1"/>
      <c r="BI28" s="1"/>
    </row>
    <row r="29" spans="1:61" ht="15.75" thickBot="1" x14ac:dyDescent="0.3">
      <c r="A29" s="18">
        <v>42248</v>
      </c>
      <c r="B29" s="19" t="s">
        <v>59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49" t="s">
        <v>59</v>
      </c>
      <c r="AK29" s="96">
        <v>42248</v>
      </c>
      <c r="AL29" s="97">
        <f t="shared" si="0"/>
        <v>0</v>
      </c>
      <c r="AM29" s="97">
        <f t="shared" si="1"/>
        <v>0</v>
      </c>
      <c r="AN29" s="97">
        <f t="shared" si="2"/>
        <v>0</v>
      </c>
      <c r="AO29" s="33">
        <f t="shared" si="3"/>
        <v>0</v>
      </c>
      <c r="AP29" s="236"/>
      <c r="AQ29" s="203"/>
      <c r="AR29" s="203"/>
      <c r="AS29" s="203"/>
      <c r="AT29" s="234"/>
      <c r="AU29" s="1"/>
      <c r="AV29" s="1"/>
      <c r="AW29" s="1"/>
      <c r="AX29" s="1"/>
      <c r="AY29" s="1"/>
      <c r="BI29" s="1"/>
    </row>
    <row r="30" spans="1:61" x14ac:dyDescent="0.25">
      <c r="A30" s="18">
        <v>42401</v>
      </c>
      <c r="B30" s="19" t="s">
        <v>59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39">
        <v>15.4</v>
      </c>
      <c r="AC30" s="20">
        <v>0</v>
      </c>
      <c r="AD30" s="20">
        <v>0</v>
      </c>
      <c r="AE30" s="20">
        <v>0</v>
      </c>
      <c r="AF30" s="20">
        <v>0</v>
      </c>
      <c r="AG30" s="39">
        <v>22.4</v>
      </c>
      <c r="AH30" s="20">
        <v>0</v>
      </c>
      <c r="AI30" s="20">
        <v>0</v>
      </c>
      <c r="AJ30" s="22" t="s">
        <v>59</v>
      </c>
      <c r="AK30" s="95">
        <v>42401</v>
      </c>
      <c r="AL30" s="24">
        <f t="shared" si="0"/>
        <v>37.799999999999997</v>
      </c>
      <c r="AM30" s="24">
        <f t="shared" si="1"/>
        <v>0</v>
      </c>
      <c r="AN30" s="24">
        <f t="shared" si="2"/>
        <v>0</v>
      </c>
      <c r="AO30" s="24">
        <f t="shared" si="3"/>
        <v>0</v>
      </c>
      <c r="AP30" s="236">
        <v>2016</v>
      </c>
      <c r="AQ30" s="203">
        <f>SUM(AL30:AL32)</f>
        <v>109.16817182479284</v>
      </c>
      <c r="AR30" s="203">
        <f>SUM(AM30:AM32)</f>
        <v>509.96548283443263</v>
      </c>
      <c r="AS30" s="203">
        <f>SUM(AN30:AN32)</f>
        <v>335.76558430576699</v>
      </c>
      <c r="AT30" s="234">
        <f>SUM(AO30:AO32)</f>
        <v>18.941315744968716</v>
      </c>
      <c r="AU30" s="1"/>
      <c r="AV30" s="1"/>
      <c r="AW30" s="1"/>
      <c r="AX30" s="1"/>
      <c r="AY30" s="1"/>
      <c r="BI30" s="1"/>
    </row>
    <row r="31" spans="1:61" x14ac:dyDescent="0.25">
      <c r="A31" s="18">
        <v>42491</v>
      </c>
      <c r="B31" s="19" t="s">
        <v>59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39">
        <v>16.3</v>
      </c>
      <c r="S31" s="20">
        <v>0</v>
      </c>
      <c r="T31" s="20">
        <v>0</v>
      </c>
      <c r="U31" s="20">
        <v>0</v>
      </c>
      <c r="V31" s="20">
        <v>0</v>
      </c>
      <c r="W31" s="39">
        <v>4.3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47" t="s">
        <v>59</v>
      </c>
      <c r="AK31" s="98">
        <v>42491</v>
      </c>
      <c r="AL31" s="99">
        <f t="shared" si="0"/>
        <v>0</v>
      </c>
      <c r="AM31" s="99">
        <f t="shared" si="1"/>
        <v>4.3</v>
      </c>
      <c r="AN31" s="99">
        <f t="shared" si="2"/>
        <v>16.3</v>
      </c>
      <c r="AO31" s="37">
        <f t="shared" si="3"/>
        <v>0</v>
      </c>
      <c r="AP31" s="236"/>
      <c r="AQ31" s="203"/>
      <c r="AR31" s="203"/>
      <c r="AS31" s="203"/>
      <c r="AT31" s="234"/>
      <c r="AU31" s="1"/>
      <c r="AV31" s="1"/>
      <c r="AW31" s="1"/>
      <c r="AX31" s="1"/>
      <c r="AY31" s="1"/>
      <c r="BI31" s="1"/>
    </row>
    <row r="32" spans="1:61" ht="15.75" thickBot="1" x14ac:dyDescent="0.3">
      <c r="A32" s="18">
        <v>42583</v>
      </c>
      <c r="B32" s="19" t="s">
        <v>59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39">
        <v>19.617791307289028</v>
      </c>
      <c r="L32" s="20">
        <v>0</v>
      </c>
      <c r="M32" s="20">
        <v>0</v>
      </c>
      <c r="N32" s="39">
        <v>233.89142567224761</v>
      </c>
      <c r="O32" s="39">
        <v>32.132589210214782</v>
      </c>
      <c r="P32" s="39">
        <v>85.574158633519389</v>
      </c>
      <c r="Q32" s="39">
        <v>22.661931337730426</v>
      </c>
      <c r="R32" s="20">
        <v>0</v>
      </c>
      <c r="S32" s="39">
        <v>27.397260273972609</v>
      </c>
      <c r="T32" s="39">
        <v>11.838322340605446</v>
      </c>
      <c r="U32" s="39">
        <v>58.853373921867075</v>
      </c>
      <c r="V32" s="39">
        <v>48.706240487062409</v>
      </c>
      <c r="W32" s="39">
        <v>49.720953830542875</v>
      </c>
      <c r="X32" s="39">
        <v>57.838660578386623</v>
      </c>
      <c r="Y32" s="20">
        <v>0</v>
      </c>
      <c r="Z32" s="39">
        <v>44.309149331980386</v>
      </c>
      <c r="AA32" s="39">
        <v>59.529849484187388</v>
      </c>
      <c r="AB32" s="39">
        <v>13.19127346524607</v>
      </c>
      <c r="AC32" s="39">
        <v>70.015220700152213</v>
      </c>
      <c r="AD32" s="39">
        <v>42.279722645019454</v>
      </c>
      <c r="AE32" s="39">
        <v>6.4265178420429576</v>
      </c>
      <c r="AF32" s="39">
        <v>12.514797902925759</v>
      </c>
      <c r="AG32" s="20">
        <v>0</v>
      </c>
      <c r="AH32" s="20">
        <v>0</v>
      </c>
      <c r="AI32" s="39">
        <v>18.941315744968716</v>
      </c>
      <c r="AJ32" s="49" t="s">
        <v>59</v>
      </c>
      <c r="AK32" s="96">
        <v>42583</v>
      </c>
      <c r="AL32" s="97">
        <f t="shared" si="0"/>
        <v>71.368171824792839</v>
      </c>
      <c r="AM32" s="97">
        <f t="shared" si="1"/>
        <v>505.66548283443262</v>
      </c>
      <c r="AN32" s="97">
        <f t="shared" si="2"/>
        <v>319.46558430576698</v>
      </c>
      <c r="AO32" s="33">
        <f t="shared" si="3"/>
        <v>18.941315744968716</v>
      </c>
      <c r="AP32" s="236"/>
      <c r="AQ32" s="203"/>
      <c r="AR32" s="203"/>
      <c r="AS32" s="203"/>
      <c r="AT32" s="234"/>
      <c r="AU32" s="1"/>
      <c r="AV32" s="1"/>
      <c r="AW32" s="1"/>
      <c r="AX32" s="1"/>
      <c r="AY32" s="1"/>
      <c r="BI32" s="1"/>
    </row>
    <row r="33" spans="1:61" x14ac:dyDescent="0.25">
      <c r="A33" s="18">
        <v>42736</v>
      </c>
      <c r="B33" s="19" t="s">
        <v>59</v>
      </c>
      <c r="C33" s="20">
        <v>0</v>
      </c>
      <c r="D33" s="20">
        <v>0</v>
      </c>
      <c r="E33" s="39">
        <v>6.6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39">
        <v>11.4</v>
      </c>
      <c r="L33" s="39">
        <v>10</v>
      </c>
      <c r="M33" s="20">
        <v>0</v>
      </c>
      <c r="N33" s="20">
        <v>0</v>
      </c>
      <c r="O33" s="20">
        <v>0</v>
      </c>
      <c r="P33" s="20">
        <v>0</v>
      </c>
      <c r="Q33" s="39">
        <v>16.899999999999999</v>
      </c>
      <c r="R33" s="39">
        <v>15.9</v>
      </c>
      <c r="S33" s="39">
        <v>17.3</v>
      </c>
      <c r="T33" s="39">
        <v>6.6</v>
      </c>
      <c r="U33" s="39">
        <v>354</v>
      </c>
      <c r="V33" s="39">
        <v>24.2</v>
      </c>
      <c r="W33" s="39">
        <v>52.8</v>
      </c>
      <c r="X33" s="39">
        <v>27.4</v>
      </c>
      <c r="Y33" s="20">
        <v>0</v>
      </c>
      <c r="Z33" s="39">
        <v>24.9</v>
      </c>
      <c r="AA33" s="39">
        <v>35.799999999999997</v>
      </c>
      <c r="AB33" s="20">
        <v>0</v>
      </c>
      <c r="AC33" s="39">
        <v>32.799999999999997</v>
      </c>
      <c r="AD33" s="39">
        <v>22.9</v>
      </c>
      <c r="AE33" s="20">
        <v>0</v>
      </c>
      <c r="AF33" s="39">
        <v>13.4</v>
      </c>
      <c r="AG33" s="20">
        <v>0</v>
      </c>
      <c r="AH33" s="20">
        <v>0</v>
      </c>
      <c r="AI33" s="20">
        <v>0</v>
      </c>
      <c r="AJ33" s="22" t="s">
        <v>59</v>
      </c>
      <c r="AK33" s="95">
        <v>42736</v>
      </c>
      <c r="AL33" s="24">
        <f t="shared" si="0"/>
        <v>40.500000000000007</v>
      </c>
      <c r="AM33" s="24">
        <f t="shared" si="1"/>
        <v>603.09999999999991</v>
      </c>
      <c r="AN33" s="24">
        <f t="shared" si="2"/>
        <v>15.9</v>
      </c>
      <c r="AO33" s="24">
        <f t="shared" si="3"/>
        <v>13.4</v>
      </c>
      <c r="AP33" s="236">
        <v>2017</v>
      </c>
      <c r="AQ33" s="203">
        <f>SUM(AL33:AL35)</f>
        <v>54.2</v>
      </c>
      <c r="AR33" s="203">
        <f>SUM(AM33:AM35)</f>
        <v>634.19999999999993</v>
      </c>
      <c r="AS33" s="203">
        <f>SUM(AN33:AN35)</f>
        <v>208.89999999999998</v>
      </c>
      <c r="AT33" s="234">
        <f>SUM(AO33:AO35)</f>
        <v>13.4</v>
      </c>
      <c r="AU33" s="1"/>
      <c r="AV33" s="1"/>
      <c r="AW33" s="1"/>
      <c r="AX33" s="1"/>
      <c r="AY33" s="1"/>
      <c r="BI33" s="1"/>
    </row>
    <row r="34" spans="1:61" x14ac:dyDescent="0.25">
      <c r="A34" s="18">
        <v>42826</v>
      </c>
      <c r="B34" s="19" t="s">
        <v>59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39">
        <v>20.8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39">
        <v>16.399999999999999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47" t="s">
        <v>59</v>
      </c>
      <c r="AK34" s="98">
        <v>42826</v>
      </c>
      <c r="AL34" s="99">
        <f t="shared" si="0"/>
        <v>0</v>
      </c>
      <c r="AM34" s="99">
        <f t="shared" si="1"/>
        <v>16.399999999999999</v>
      </c>
      <c r="AN34" s="99">
        <f t="shared" si="2"/>
        <v>20.8</v>
      </c>
      <c r="AO34" s="37">
        <f t="shared" si="3"/>
        <v>0</v>
      </c>
      <c r="AP34" s="236"/>
      <c r="AQ34" s="203"/>
      <c r="AR34" s="203"/>
      <c r="AS34" s="203"/>
      <c r="AT34" s="234"/>
      <c r="AU34" s="1"/>
      <c r="AV34" s="1"/>
      <c r="AW34" s="1"/>
      <c r="AX34" s="1"/>
      <c r="AY34" s="1"/>
      <c r="BI34" s="1"/>
    </row>
    <row r="35" spans="1:61" ht="15.75" thickBot="1" x14ac:dyDescent="0.3">
      <c r="A35" s="18">
        <v>42948</v>
      </c>
      <c r="B35" s="19" t="s">
        <v>59</v>
      </c>
      <c r="C35" s="39">
        <v>7</v>
      </c>
      <c r="D35" s="20">
        <v>0</v>
      </c>
      <c r="E35" s="39">
        <v>6.7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39">
        <v>172.2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39">
        <v>14.7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49" t="s">
        <v>59</v>
      </c>
      <c r="AK35" s="96">
        <v>42948</v>
      </c>
      <c r="AL35" s="97">
        <f t="shared" si="0"/>
        <v>13.7</v>
      </c>
      <c r="AM35" s="97">
        <f t="shared" si="1"/>
        <v>14.7</v>
      </c>
      <c r="AN35" s="97">
        <f t="shared" si="2"/>
        <v>172.2</v>
      </c>
      <c r="AO35" s="33">
        <f t="shared" si="3"/>
        <v>0</v>
      </c>
      <c r="AP35" s="226"/>
      <c r="AQ35" s="213"/>
      <c r="AR35" s="213"/>
      <c r="AS35" s="213"/>
      <c r="AT35" s="235"/>
      <c r="AU35" s="1"/>
      <c r="AV35" s="1"/>
      <c r="AW35" s="1"/>
      <c r="AX35" s="1"/>
      <c r="AY35" s="1"/>
      <c r="BI35" s="1"/>
    </row>
    <row r="36" spans="1:61" ht="15.75" thickBot="1" x14ac:dyDescent="0.3">
      <c r="A36" s="18">
        <v>43101</v>
      </c>
      <c r="B36" s="19" t="s">
        <v>59</v>
      </c>
      <c r="C36" s="20">
        <v>0</v>
      </c>
      <c r="D36" s="39">
        <v>5.2</v>
      </c>
      <c r="E36" s="39">
        <v>8.9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39">
        <v>50.7</v>
      </c>
      <c r="O36" s="20">
        <v>0</v>
      </c>
      <c r="P36" s="20">
        <v>0</v>
      </c>
      <c r="Q36" s="20">
        <v>0</v>
      </c>
      <c r="R36" s="39">
        <v>28.3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2" t="s">
        <v>59</v>
      </c>
      <c r="AK36" s="95">
        <v>43101</v>
      </c>
      <c r="AL36" s="24">
        <f t="shared" si="0"/>
        <v>14.100000000000001</v>
      </c>
      <c r="AM36" s="24">
        <f t="shared" si="1"/>
        <v>0</v>
      </c>
      <c r="AN36" s="24">
        <f t="shared" si="2"/>
        <v>79</v>
      </c>
      <c r="AO36" s="24">
        <f t="shared" si="3"/>
        <v>0</v>
      </c>
      <c r="AP36" s="202">
        <v>2018</v>
      </c>
      <c r="AQ36" s="203">
        <f>SUM(AL36:AL38)</f>
        <v>77.199999999999989</v>
      </c>
      <c r="AR36" s="203">
        <f>SUM(AM36:AM38)</f>
        <v>0</v>
      </c>
      <c r="AS36" s="203">
        <f>SUM(AN36:AN38)</f>
        <v>102.5</v>
      </c>
      <c r="AT36" s="234">
        <f>SUM(AO36:AO38)</f>
        <v>0</v>
      </c>
      <c r="AU36" s="1"/>
      <c r="AV36" s="210" t="s">
        <v>1</v>
      </c>
      <c r="AW36" s="211"/>
      <c r="AX36" s="211"/>
      <c r="AY36" s="211"/>
      <c r="AZ36" s="211"/>
      <c r="BA36" s="211"/>
      <c r="BB36" s="211"/>
      <c r="BC36" s="211"/>
      <c r="BD36" s="212"/>
      <c r="BI36" s="1"/>
    </row>
    <row r="37" spans="1:61" x14ac:dyDescent="0.25">
      <c r="A37" s="18">
        <v>43252</v>
      </c>
      <c r="B37" s="19" t="s">
        <v>59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39">
        <v>23.5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47" t="s">
        <v>59</v>
      </c>
      <c r="AK37" s="98">
        <v>43252</v>
      </c>
      <c r="AL37" s="99">
        <f t="shared" si="0"/>
        <v>0</v>
      </c>
      <c r="AM37" s="99">
        <f t="shared" si="1"/>
        <v>0</v>
      </c>
      <c r="AN37" s="99">
        <f t="shared" si="2"/>
        <v>23.5</v>
      </c>
      <c r="AO37" s="37">
        <f t="shared" si="3"/>
        <v>0</v>
      </c>
      <c r="AP37" s="202"/>
      <c r="AQ37" s="203"/>
      <c r="AR37" s="203"/>
      <c r="AS37" s="203"/>
      <c r="AT37" s="234"/>
      <c r="AU37" s="1"/>
      <c r="AV37" s="210" t="s">
        <v>46</v>
      </c>
      <c r="AW37" s="211"/>
      <c r="AX37" s="211"/>
      <c r="AY37" s="211"/>
      <c r="AZ37" s="212"/>
      <c r="BA37" s="211" t="s">
        <v>47</v>
      </c>
      <c r="BB37" s="211"/>
      <c r="BC37" s="211"/>
      <c r="BD37" s="212"/>
      <c r="BI37" s="1"/>
    </row>
    <row r="38" spans="1:61" ht="15.75" thickBot="1" x14ac:dyDescent="0.3">
      <c r="A38" s="18">
        <v>43313</v>
      </c>
      <c r="B38" s="19" t="s">
        <v>59</v>
      </c>
      <c r="C38" s="39">
        <v>49.8</v>
      </c>
      <c r="D38" s="39">
        <v>5.4</v>
      </c>
      <c r="E38" s="39">
        <v>7.9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49" t="s">
        <v>59</v>
      </c>
      <c r="AK38" s="96">
        <v>43313</v>
      </c>
      <c r="AL38" s="97">
        <f t="shared" si="0"/>
        <v>63.099999999999994</v>
      </c>
      <c r="AM38" s="97">
        <f t="shared" si="1"/>
        <v>0</v>
      </c>
      <c r="AN38" s="97">
        <f t="shared" si="2"/>
        <v>0</v>
      </c>
      <c r="AO38" s="33">
        <f t="shared" si="3"/>
        <v>0</v>
      </c>
      <c r="AP38" s="201"/>
      <c r="AQ38" s="213"/>
      <c r="AR38" s="213"/>
      <c r="AS38" s="213"/>
      <c r="AT38" s="235"/>
      <c r="AU38" s="1"/>
      <c r="AV38" s="26" t="s">
        <v>43</v>
      </c>
      <c r="AW38" s="1" t="s">
        <v>4</v>
      </c>
      <c r="AX38" s="1" t="s">
        <v>44</v>
      </c>
      <c r="AY38" s="1" t="s">
        <v>45</v>
      </c>
      <c r="AZ38" s="57" t="s">
        <v>7</v>
      </c>
      <c r="BA38" s="1" t="s">
        <v>4</v>
      </c>
      <c r="BB38" s="1" t="s">
        <v>44</v>
      </c>
      <c r="BC38" s="1" t="s">
        <v>45</v>
      </c>
      <c r="BD38" s="57" t="s">
        <v>7</v>
      </c>
      <c r="BI38" s="1"/>
    </row>
    <row r="39" spans="1:61" x14ac:dyDescent="0.25">
      <c r="A39" s="18">
        <v>43466</v>
      </c>
      <c r="B39" s="19" t="s">
        <v>59</v>
      </c>
      <c r="C39" s="20">
        <v>0</v>
      </c>
      <c r="D39" s="39">
        <v>17.657192075796729</v>
      </c>
      <c r="E39" s="39">
        <v>19.128624748779789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39">
        <v>15.20480428749163</v>
      </c>
      <c r="N39" s="20">
        <v>0</v>
      </c>
      <c r="O39" s="20">
        <v>0</v>
      </c>
      <c r="P39" s="20">
        <v>0</v>
      </c>
      <c r="Q39" s="20">
        <v>0</v>
      </c>
      <c r="R39" s="39">
        <v>23.052445210067951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39">
        <v>46.104890420135902</v>
      </c>
      <c r="AI39" s="20">
        <v>0</v>
      </c>
      <c r="AJ39" s="22" t="s">
        <v>59</v>
      </c>
      <c r="AK39" s="95">
        <v>43466</v>
      </c>
      <c r="AL39" s="24">
        <f t="shared" si="0"/>
        <v>98.095511532204043</v>
      </c>
      <c r="AM39" s="24">
        <f t="shared" si="1"/>
        <v>0</v>
      </c>
      <c r="AN39" s="24">
        <f t="shared" si="2"/>
        <v>23.052445210067951</v>
      </c>
      <c r="AO39" s="24">
        <f t="shared" si="3"/>
        <v>0</v>
      </c>
      <c r="AP39" s="202">
        <v>2019</v>
      </c>
      <c r="AQ39" s="203">
        <f>SUM(AL39:AL41)</f>
        <v>130.23828104712581</v>
      </c>
      <c r="AR39" s="203">
        <f>SUM(AM39:AM41)</f>
        <v>0</v>
      </c>
      <c r="AS39" s="203">
        <f>SUM(AN39:AN41)</f>
        <v>116.37411333488572</v>
      </c>
      <c r="AT39" s="234">
        <f>SUM(AO39:AO41)</f>
        <v>0</v>
      </c>
      <c r="AU39" s="1"/>
      <c r="AV39" s="59">
        <v>2008</v>
      </c>
      <c r="AW39" s="60">
        <v>70.38</v>
      </c>
      <c r="AX39" s="60">
        <v>4.3999999999999995</v>
      </c>
      <c r="AY39" s="60">
        <v>0</v>
      </c>
      <c r="AZ39" s="61">
        <v>0</v>
      </c>
      <c r="BA39" s="62">
        <v>67.099999999999994</v>
      </c>
      <c r="BB39" s="60">
        <v>0</v>
      </c>
      <c r="BC39" s="60">
        <v>0</v>
      </c>
      <c r="BD39" s="61">
        <v>0</v>
      </c>
      <c r="BI39" s="1"/>
    </row>
    <row r="40" spans="1:61" x14ac:dyDescent="0.25">
      <c r="A40" s="18">
        <v>43617</v>
      </c>
      <c r="B40" s="19" t="s">
        <v>59</v>
      </c>
      <c r="C40" s="20">
        <v>0</v>
      </c>
      <c r="D40" s="39">
        <v>4.8605035481675927</v>
      </c>
      <c r="E40" s="39">
        <v>11.66520851560222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39">
        <v>10.207057451151943</v>
      </c>
      <c r="N40" s="39">
        <v>75.337804996597683</v>
      </c>
      <c r="O40" s="20">
        <v>0</v>
      </c>
      <c r="P40" s="20">
        <v>0</v>
      </c>
      <c r="Q40" s="20">
        <v>0</v>
      </c>
      <c r="R40" s="39">
        <v>17.983863128220094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47" t="s">
        <v>59</v>
      </c>
      <c r="AK40" s="98">
        <v>43617</v>
      </c>
      <c r="AL40" s="99">
        <f t="shared" si="0"/>
        <v>26.732769514921756</v>
      </c>
      <c r="AM40" s="99">
        <f t="shared" si="1"/>
        <v>0</v>
      </c>
      <c r="AN40" s="99">
        <f t="shared" si="2"/>
        <v>93.321668124817776</v>
      </c>
      <c r="AO40" s="37">
        <f t="shared" si="3"/>
        <v>0</v>
      </c>
      <c r="AP40" s="202"/>
      <c r="AQ40" s="203"/>
      <c r="AR40" s="203"/>
      <c r="AS40" s="203"/>
      <c r="AT40" s="234"/>
      <c r="AU40" s="1"/>
      <c r="AV40" s="68">
        <v>2009</v>
      </c>
      <c r="AW40" s="69">
        <v>486.11999999999995</v>
      </c>
      <c r="AX40" s="69">
        <v>50.269999999999996</v>
      </c>
      <c r="AY40" s="69">
        <v>380.38999999999993</v>
      </c>
      <c r="AZ40" s="70">
        <v>0</v>
      </c>
      <c r="BA40" s="71">
        <v>383.81000000000006</v>
      </c>
      <c r="BB40" s="69">
        <v>0</v>
      </c>
      <c r="BC40" s="69">
        <v>599.06999999999994</v>
      </c>
      <c r="BD40" s="70">
        <v>0</v>
      </c>
      <c r="BI40" s="1"/>
    </row>
    <row r="41" spans="1:61" ht="15.75" thickBot="1" x14ac:dyDescent="0.3">
      <c r="A41" s="18">
        <v>43678</v>
      </c>
      <c r="B41" s="19" t="s">
        <v>59</v>
      </c>
      <c r="C41" s="20">
        <v>0</v>
      </c>
      <c r="D41" s="20">
        <v>0</v>
      </c>
      <c r="E41" s="39">
        <v>5.41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105" t="s">
        <v>59</v>
      </c>
      <c r="AK41" s="96">
        <v>43678</v>
      </c>
      <c r="AL41" s="97">
        <f t="shared" si="0"/>
        <v>5.41</v>
      </c>
      <c r="AM41" s="97">
        <f t="shared" si="1"/>
        <v>0</v>
      </c>
      <c r="AN41" s="97">
        <f t="shared" si="2"/>
        <v>0</v>
      </c>
      <c r="AO41" s="33">
        <f t="shared" si="3"/>
        <v>0</v>
      </c>
      <c r="AP41" s="201"/>
      <c r="AQ41" s="213"/>
      <c r="AR41" s="213"/>
      <c r="AS41" s="213"/>
      <c r="AT41" s="235"/>
      <c r="AU41" s="1"/>
      <c r="AV41" s="68">
        <v>2010</v>
      </c>
      <c r="AW41" s="69">
        <v>1268.0900000000001</v>
      </c>
      <c r="AX41" s="69">
        <v>3017.49</v>
      </c>
      <c r="AY41" s="69">
        <v>0</v>
      </c>
      <c r="AZ41" s="70">
        <v>1086.9000000000001</v>
      </c>
      <c r="BA41" s="71">
        <v>350.08000000000004</v>
      </c>
      <c r="BB41" s="69">
        <v>934.84</v>
      </c>
      <c r="BC41" s="69">
        <v>0</v>
      </c>
      <c r="BD41" s="70">
        <v>0</v>
      </c>
      <c r="BI41" s="1"/>
    </row>
    <row r="42" spans="1:61" x14ac:dyDescent="0.25">
      <c r="A42" s="18">
        <v>44228</v>
      </c>
      <c r="B42" s="19" t="s">
        <v>59</v>
      </c>
      <c r="C42" s="72"/>
      <c r="D42" s="20">
        <v>0</v>
      </c>
      <c r="E42" s="39">
        <v>31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39">
        <v>16</v>
      </c>
      <c r="M42" s="39">
        <v>27</v>
      </c>
      <c r="N42" s="72"/>
      <c r="O42" s="20">
        <v>0</v>
      </c>
      <c r="P42" s="39">
        <v>27</v>
      </c>
      <c r="Q42" s="20">
        <v>0</v>
      </c>
      <c r="R42" s="39">
        <v>52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39">
        <v>20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72"/>
      <c r="AH42" s="20">
        <v>0</v>
      </c>
      <c r="AI42" s="72"/>
      <c r="AJ42" s="22" t="s">
        <v>59</v>
      </c>
      <c r="AK42" s="107">
        <v>44228</v>
      </c>
      <c r="AL42" s="24">
        <f t="shared" si="0"/>
        <v>74</v>
      </c>
      <c r="AM42" s="24">
        <f t="shared" si="1"/>
        <v>20</v>
      </c>
      <c r="AN42" s="24">
        <f>P42+R42</f>
        <v>79</v>
      </c>
      <c r="AO42" s="24">
        <f t="shared" si="3"/>
        <v>0</v>
      </c>
      <c r="AP42" s="215">
        <v>2021</v>
      </c>
      <c r="AQ42" s="214">
        <f>SUM(AL42:AL46)</f>
        <v>104.7355</v>
      </c>
      <c r="AR42" s="214">
        <f>SUM(AM42:AM46)</f>
        <v>265.75447633063527</v>
      </c>
      <c r="AS42" s="214">
        <f>SUM(AN42:AN46)</f>
        <v>133.20670000000001</v>
      </c>
      <c r="AT42" s="237">
        <f>SUM(AO42:AO46)</f>
        <v>167.77041942604853</v>
      </c>
      <c r="AU42" s="1"/>
      <c r="AV42" s="68">
        <v>2011</v>
      </c>
      <c r="AW42" s="69">
        <v>729.1099999999999</v>
      </c>
      <c r="AX42" s="69">
        <v>33.35</v>
      </c>
      <c r="AY42" s="69">
        <v>0</v>
      </c>
      <c r="AZ42" s="70">
        <v>0</v>
      </c>
      <c r="BA42" s="71">
        <v>219.48</v>
      </c>
      <c r="BB42" s="69">
        <v>92.61</v>
      </c>
      <c r="BC42" s="69">
        <v>0</v>
      </c>
      <c r="BD42" s="70">
        <v>0</v>
      </c>
      <c r="BI42" s="1"/>
    </row>
    <row r="43" spans="1:61" x14ac:dyDescent="0.25">
      <c r="A43" s="18">
        <v>44287</v>
      </c>
      <c r="B43" s="19" t="s">
        <v>59</v>
      </c>
      <c r="C43" s="72"/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72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72"/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72"/>
      <c r="AH43" s="20">
        <v>0</v>
      </c>
      <c r="AI43" s="72"/>
      <c r="AJ43" s="47" t="s">
        <v>59</v>
      </c>
      <c r="AK43" s="108">
        <v>44287</v>
      </c>
      <c r="AL43" s="37">
        <f t="shared" si="0"/>
        <v>0</v>
      </c>
      <c r="AM43" s="37">
        <f t="shared" si="1"/>
        <v>0</v>
      </c>
      <c r="AN43" s="37">
        <f>P43+R43</f>
        <v>0</v>
      </c>
      <c r="AO43" s="37">
        <f t="shared" si="3"/>
        <v>0</v>
      </c>
      <c r="AP43" s="216"/>
      <c r="AQ43" s="203"/>
      <c r="AR43" s="203"/>
      <c r="AS43" s="203"/>
      <c r="AT43" s="234"/>
      <c r="AU43" s="1"/>
      <c r="AV43" s="68">
        <v>2013</v>
      </c>
      <c r="AW43" s="69">
        <v>8336.1715604693927</v>
      </c>
      <c r="AX43" s="69">
        <v>845.39032883853872</v>
      </c>
      <c r="AY43" s="69">
        <v>799.4115842685336</v>
      </c>
      <c r="AZ43" s="70">
        <v>0</v>
      </c>
      <c r="BA43" s="71">
        <v>6094.8484947414508</v>
      </c>
      <c r="BB43" s="69">
        <v>385.00098968015118</v>
      </c>
      <c r="BC43" s="69">
        <v>626.54909348177421</v>
      </c>
      <c r="BD43" s="70">
        <v>0</v>
      </c>
      <c r="BI43" s="1"/>
    </row>
    <row r="44" spans="1:61" x14ac:dyDescent="0.25">
      <c r="A44" s="18">
        <v>44317</v>
      </c>
      <c r="B44" s="19" t="s">
        <v>59</v>
      </c>
      <c r="C44" s="72"/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72"/>
      <c r="O44" s="20">
        <v>0</v>
      </c>
      <c r="P44" s="20">
        <v>0</v>
      </c>
      <c r="Q44" s="20">
        <v>0</v>
      </c>
      <c r="R44" s="39">
        <v>13</v>
      </c>
      <c r="S44" s="20">
        <v>0</v>
      </c>
      <c r="T44" s="20">
        <v>0</v>
      </c>
      <c r="U44" s="20">
        <v>0</v>
      </c>
      <c r="V44" s="20">
        <v>0</v>
      </c>
      <c r="W44" s="39">
        <v>104</v>
      </c>
      <c r="X44" s="39">
        <v>129</v>
      </c>
      <c r="Y44" s="20">
        <v>0</v>
      </c>
      <c r="Z44" s="72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72"/>
      <c r="AH44" s="20">
        <v>0</v>
      </c>
      <c r="AI44" s="72"/>
      <c r="AJ44" s="47" t="s">
        <v>59</v>
      </c>
      <c r="AK44" s="108">
        <v>44317</v>
      </c>
      <c r="AL44" s="37">
        <f t="shared" si="0"/>
        <v>0</v>
      </c>
      <c r="AM44" s="37">
        <f t="shared" si="1"/>
        <v>233</v>
      </c>
      <c r="AN44" s="37">
        <f>P44+R44</f>
        <v>13</v>
      </c>
      <c r="AO44" s="37">
        <f t="shared" si="3"/>
        <v>0</v>
      </c>
      <c r="AP44" s="216"/>
      <c r="AQ44" s="203"/>
      <c r="AR44" s="203"/>
      <c r="AS44" s="203"/>
      <c r="AT44" s="234"/>
      <c r="AU44" s="1"/>
      <c r="AV44" s="68">
        <v>2014</v>
      </c>
      <c r="AW44" s="69">
        <v>95.272616085848796</v>
      </c>
      <c r="AX44" s="69">
        <v>84.993782520345604</v>
      </c>
      <c r="AY44" s="69">
        <v>266.60792775008554</v>
      </c>
      <c r="AZ44" s="70">
        <v>23.700487206596975</v>
      </c>
      <c r="BA44" s="71">
        <v>28.751700896326867</v>
      </c>
      <c r="BB44" s="69">
        <v>261.68044203612112</v>
      </c>
      <c r="BC44" s="69">
        <v>238.04389212900199</v>
      </c>
      <c r="BD44" s="70">
        <v>21.543350060260675</v>
      </c>
      <c r="BI44" s="1"/>
    </row>
    <row r="45" spans="1:61" x14ac:dyDescent="0.25">
      <c r="A45" s="18">
        <v>44378</v>
      </c>
      <c r="B45" s="19" t="s">
        <v>59</v>
      </c>
      <c r="C45" s="72"/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72"/>
      <c r="O45" s="20">
        <v>0</v>
      </c>
      <c r="P45" s="20">
        <v>0</v>
      </c>
      <c r="Q45" s="20">
        <v>0</v>
      </c>
      <c r="R45" s="39">
        <v>41.206699999999998</v>
      </c>
      <c r="S45" s="39">
        <v>13.7355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72"/>
      <c r="Z45" s="72"/>
      <c r="AA45" s="20">
        <v>0</v>
      </c>
      <c r="AB45" s="20">
        <v>0</v>
      </c>
      <c r="AC45" s="39">
        <v>12.754476330635269</v>
      </c>
      <c r="AD45" s="20">
        <v>0</v>
      </c>
      <c r="AE45" s="39">
        <v>34.338974736325717</v>
      </c>
      <c r="AF45" s="94">
        <v>133.43144468972281</v>
      </c>
      <c r="AG45" s="72"/>
      <c r="AH45" s="20">
        <v>0</v>
      </c>
      <c r="AI45" s="72"/>
      <c r="AJ45" s="47" t="s">
        <v>59</v>
      </c>
      <c r="AK45" s="108">
        <v>44378</v>
      </c>
      <c r="AL45" s="37">
        <f t="shared" si="0"/>
        <v>13.7355</v>
      </c>
      <c r="AM45" s="37">
        <f t="shared" si="1"/>
        <v>12.754476330635269</v>
      </c>
      <c r="AN45" s="37">
        <f>N45+P45+R45</f>
        <v>41.206699999999998</v>
      </c>
      <c r="AO45" s="37">
        <f t="shared" si="3"/>
        <v>167.77041942604853</v>
      </c>
      <c r="AP45" s="216"/>
      <c r="AQ45" s="203"/>
      <c r="AR45" s="203"/>
      <c r="AS45" s="203"/>
      <c r="AT45" s="234"/>
      <c r="AU45" s="1"/>
      <c r="AV45" s="68">
        <v>2015</v>
      </c>
      <c r="AW45" s="69">
        <v>1356.5625730745949</v>
      </c>
      <c r="AX45" s="69">
        <v>121.46500000000002</v>
      </c>
      <c r="AY45" s="69">
        <v>435.53273942064402</v>
      </c>
      <c r="AZ45" s="70">
        <v>397.82800000000003</v>
      </c>
      <c r="BA45" s="71">
        <v>1502.2759693430653</v>
      </c>
      <c r="BB45" s="69">
        <v>159.79829838029127</v>
      </c>
      <c r="BC45" s="69">
        <v>238.49735863247867</v>
      </c>
      <c r="BD45" s="70">
        <v>178.58770000000001</v>
      </c>
      <c r="BI45" s="1"/>
    </row>
    <row r="46" spans="1:61" ht="15.75" thickBot="1" x14ac:dyDescent="0.3">
      <c r="A46" s="18">
        <v>44470</v>
      </c>
      <c r="B46" s="19" t="s">
        <v>59</v>
      </c>
      <c r="C46" s="72"/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72"/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72"/>
      <c r="Z46" s="72"/>
      <c r="AA46" s="20">
        <v>0</v>
      </c>
      <c r="AB46" s="39">
        <v>17</v>
      </c>
      <c r="AC46" s="20">
        <v>0</v>
      </c>
      <c r="AD46" s="20">
        <v>0</v>
      </c>
      <c r="AE46" s="20">
        <v>0</v>
      </c>
      <c r="AF46" s="20">
        <v>0</v>
      </c>
      <c r="AG46" s="72"/>
      <c r="AH46" s="20">
        <v>0</v>
      </c>
      <c r="AI46" s="72"/>
      <c r="AJ46" s="49" t="s">
        <v>59</v>
      </c>
      <c r="AK46" s="156">
        <v>44470</v>
      </c>
      <c r="AL46" s="33">
        <f t="shared" si="0"/>
        <v>17</v>
      </c>
      <c r="AM46" s="33">
        <f t="shared" si="1"/>
        <v>0</v>
      </c>
      <c r="AN46" s="33">
        <f>N46+P46+R46</f>
        <v>0</v>
      </c>
      <c r="AO46" s="33">
        <f t="shared" si="3"/>
        <v>0</v>
      </c>
      <c r="AP46" s="217"/>
      <c r="AQ46" s="213"/>
      <c r="AR46" s="213"/>
      <c r="AS46" s="213"/>
      <c r="AT46" s="235"/>
      <c r="AU46" s="1"/>
      <c r="AV46" s="68">
        <v>2016</v>
      </c>
      <c r="AW46" s="69">
        <v>533.58530601782934</v>
      </c>
      <c r="AX46" s="69">
        <v>3345.6685082199156</v>
      </c>
      <c r="AY46" s="69">
        <v>663.18194292950966</v>
      </c>
      <c r="AZ46" s="70">
        <v>51.669237877639802</v>
      </c>
      <c r="BA46" s="71">
        <v>571.54499516823716</v>
      </c>
      <c r="BB46" s="69">
        <v>1907.3320161151673</v>
      </c>
      <c r="BC46" s="69">
        <v>348.48195453107257</v>
      </c>
      <c r="BD46" s="70">
        <v>39.741552277682402</v>
      </c>
      <c r="BI46" s="1"/>
    </row>
    <row r="47" spans="1:61" x14ac:dyDescent="0.25">
      <c r="A47" s="18">
        <v>44562</v>
      </c>
      <c r="B47" s="19" t="s">
        <v>59</v>
      </c>
      <c r="C47" s="72"/>
      <c r="D47" s="39">
        <v>15.4</v>
      </c>
      <c r="E47" s="39">
        <v>28.4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72"/>
      <c r="O47" s="20">
        <v>0</v>
      </c>
      <c r="P47" s="20">
        <v>0</v>
      </c>
      <c r="Q47" s="20">
        <v>0</v>
      </c>
      <c r="R47" s="20">
        <v>0</v>
      </c>
      <c r="S47" s="39">
        <v>35.799999999999997</v>
      </c>
      <c r="T47" s="39">
        <v>27.9</v>
      </c>
      <c r="U47" s="20">
        <v>0</v>
      </c>
      <c r="V47" s="20">
        <v>0</v>
      </c>
      <c r="W47" s="20">
        <v>0</v>
      </c>
      <c r="X47" s="20">
        <v>0</v>
      </c>
      <c r="Y47" s="72"/>
      <c r="Z47" s="72"/>
      <c r="AA47" s="20">
        <v>0</v>
      </c>
      <c r="AB47" s="20">
        <v>0</v>
      </c>
      <c r="AC47" s="20">
        <v>0</v>
      </c>
      <c r="AD47" s="20">
        <v>0</v>
      </c>
      <c r="AE47" s="39">
        <v>5</v>
      </c>
      <c r="AF47" s="20">
        <v>0</v>
      </c>
      <c r="AG47" s="72"/>
      <c r="AH47" s="20">
        <v>0</v>
      </c>
      <c r="AI47" s="72"/>
      <c r="AJ47" s="157" t="s">
        <v>59</v>
      </c>
      <c r="AK47" s="119">
        <v>44562</v>
      </c>
      <c r="AL47" s="158">
        <f t="shared" ref="AL47" si="4">SUM(C47:J47)+L47+M47+S47+T47+AB47+AG47+AH47+AI47</f>
        <v>107.5</v>
      </c>
      <c r="AM47" s="158">
        <f t="shared" si="1"/>
        <v>0</v>
      </c>
      <c r="AN47" s="158">
        <f>N47+P47+R47</f>
        <v>0</v>
      </c>
      <c r="AO47" s="158">
        <f t="shared" si="3"/>
        <v>5</v>
      </c>
      <c r="AP47" s="215">
        <v>2021</v>
      </c>
      <c r="AQ47" s="214">
        <f>SUM(AL47:AL51)</f>
        <v>107.5</v>
      </c>
      <c r="AR47" s="214">
        <f>SUM(AM47:AM51)</f>
        <v>0</v>
      </c>
      <c r="AS47" s="214">
        <f>SUM(AN47:AN51)</f>
        <v>0</v>
      </c>
      <c r="AT47" s="237">
        <f>SUM(AO47:AO51)</f>
        <v>5</v>
      </c>
      <c r="AU47" s="1"/>
      <c r="AV47" s="68">
        <v>2017</v>
      </c>
      <c r="AW47" s="69">
        <v>547.20000000000005</v>
      </c>
      <c r="AX47" s="69">
        <v>2662.4</v>
      </c>
      <c r="AY47" s="69">
        <v>2313.2000000000003</v>
      </c>
      <c r="AZ47" s="70">
        <v>39.1</v>
      </c>
      <c r="BA47" s="71">
        <v>426.49999999999994</v>
      </c>
      <c r="BB47" s="69">
        <v>1103.4000000000001</v>
      </c>
      <c r="BC47" s="69">
        <v>1570.3999999999999</v>
      </c>
      <c r="BD47" s="70">
        <v>8.8999999999999986</v>
      </c>
      <c r="BI47" s="1"/>
    </row>
    <row r="48" spans="1:61" x14ac:dyDescent="0.25">
      <c r="A48" s="18"/>
      <c r="B48" s="19"/>
      <c r="C48" s="20"/>
      <c r="D48" s="39"/>
      <c r="E48" s="20"/>
      <c r="F48" s="20"/>
      <c r="G48" s="20"/>
      <c r="H48" s="20"/>
      <c r="I48" s="20"/>
      <c r="J48" s="20"/>
      <c r="K48" s="20"/>
      <c r="L48" s="20"/>
      <c r="M48" s="20"/>
      <c r="N48" s="39"/>
      <c r="O48" s="20"/>
      <c r="P48" s="20"/>
      <c r="Q48" s="20"/>
      <c r="R48" s="39"/>
      <c r="S48" s="20"/>
      <c r="T48" s="20"/>
      <c r="U48" s="20"/>
      <c r="V48" s="20"/>
      <c r="W48" s="20"/>
      <c r="X48" s="20"/>
      <c r="Y48" s="20"/>
      <c r="Z48" s="20"/>
      <c r="AA48" s="39"/>
      <c r="AB48" s="20"/>
      <c r="AC48" s="20"/>
      <c r="AD48" s="20"/>
      <c r="AE48" s="20"/>
      <c r="AF48" s="20"/>
      <c r="AG48" s="20"/>
      <c r="AH48" s="1"/>
      <c r="AI48" s="1"/>
      <c r="AJ48" s="47"/>
      <c r="AK48" s="47"/>
      <c r="AL48" s="37"/>
      <c r="AM48" s="37"/>
      <c r="AN48" s="37"/>
      <c r="AO48" s="38"/>
      <c r="AP48" s="216"/>
      <c r="AQ48" s="203"/>
      <c r="AR48" s="203"/>
      <c r="AS48" s="203"/>
      <c r="AT48" s="234"/>
      <c r="AU48" s="1"/>
      <c r="AV48" s="68">
        <v>2018</v>
      </c>
      <c r="AW48" s="69">
        <v>2838.4</v>
      </c>
      <c r="AX48" s="69">
        <v>173.4</v>
      </c>
      <c r="AY48" s="69">
        <v>1689</v>
      </c>
      <c r="AZ48" s="70">
        <v>0</v>
      </c>
      <c r="BA48" s="71">
        <v>1732.8000000000002</v>
      </c>
      <c r="BB48" s="69">
        <v>403.29999999999995</v>
      </c>
      <c r="BC48" s="69">
        <v>939.19999999999993</v>
      </c>
      <c r="BD48" s="70">
        <v>8</v>
      </c>
      <c r="BI48" s="1"/>
    </row>
    <row r="49" spans="1:61" x14ac:dyDescent="0.25">
      <c r="A49" s="18"/>
      <c r="B49" s="19"/>
      <c r="C49" s="20"/>
      <c r="D49" s="39"/>
      <c r="E49" s="20"/>
      <c r="F49" s="20"/>
      <c r="G49" s="20"/>
      <c r="H49" s="20"/>
      <c r="I49" s="20"/>
      <c r="J49" s="20"/>
      <c r="K49" s="20"/>
      <c r="L49" s="20"/>
      <c r="M49" s="20"/>
      <c r="N49" s="39"/>
      <c r="O49" s="20"/>
      <c r="P49" s="20"/>
      <c r="Q49" s="20"/>
      <c r="R49" s="39"/>
      <c r="S49" s="20"/>
      <c r="T49" s="20"/>
      <c r="U49" s="20"/>
      <c r="V49" s="20"/>
      <c r="W49" s="20"/>
      <c r="X49" s="20"/>
      <c r="Y49" s="20"/>
      <c r="Z49" s="20"/>
      <c r="AA49" s="39"/>
      <c r="AB49" s="20"/>
      <c r="AC49" s="20"/>
      <c r="AD49" s="20"/>
      <c r="AE49" s="20"/>
      <c r="AF49" s="20"/>
      <c r="AG49" s="20"/>
      <c r="AH49" s="1"/>
      <c r="AI49" s="1"/>
      <c r="AJ49" s="47"/>
      <c r="AK49" s="110"/>
      <c r="AL49" s="111"/>
      <c r="AM49" s="111"/>
      <c r="AN49" s="111"/>
      <c r="AO49" s="112"/>
      <c r="AP49" s="216"/>
      <c r="AQ49" s="203"/>
      <c r="AR49" s="203"/>
      <c r="AS49" s="203"/>
      <c r="AT49" s="234"/>
      <c r="AU49" s="1"/>
      <c r="AV49" s="68">
        <v>2019</v>
      </c>
      <c r="AW49" s="69">
        <v>684.93337482682864</v>
      </c>
      <c r="AX49" s="69">
        <v>0</v>
      </c>
      <c r="AY49" s="69">
        <v>915.2127884153191</v>
      </c>
      <c r="AZ49" s="70">
        <v>0</v>
      </c>
      <c r="BA49" s="71">
        <v>481.55599041829851</v>
      </c>
      <c r="BB49" s="69">
        <v>149.66216216216225</v>
      </c>
      <c r="BC49" s="69">
        <v>762.9076002112879</v>
      </c>
      <c r="BD49" s="70">
        <v>0</v>
      </c>
      <c r="BI49" s="1"/>
    </row>
    <row r="50" spans="1:61" x14ac:dyDescent="0.25">
      <c r="A50" s="18"/>
      <c r="B50" s="19"/>
      <c r="C50" s="20"/>
      <c r="D50" s="39"/>
      <c r="E50" s="20"/>
      <c r="F50" s="20"/>
      <c r="G50" s="20"/>
      <c r="H50" s="20"/>
      <c r="I50" s="20"/>
      <c r="J50" s="20"/>
      <c r="K50" s="20"/>
      <c r="L50" s="20"/>
      <c r="M50" s="20"/>
      <c r="N50" s="39"/>
      <c r="O50" s="20"/>
      <c r="P50" s="20"/>
      <c r="Q50" s="20"/>
      <c r="R50" s="39"/>
      <c r="S50" s="20"/>
      <c r="T50" s="20"/>
      <c r="U50" s="20"/>
      <c r="V50" s="20"/>
      <c r="W50" s="20"/>
      <c r="X50" s="20"/>
      <c r="Y50" s="20"/>
      <c r="Z50" s="20"/>
      <c r="AA50" s="39"/>
      <c r="AB50" s="20"/>
      <c r="AC50" s="20"/>
      <c r="AD50" s="20"/>
      <c r="AE50" s="20"/>
      <c r="AF50" s="20"/>
      <c r="AG50" s="20"/>
      <c r="AH50" s="1"/>
      <c r="AI50" s="1"/>
      <c r="AJ50" s="47"/>
      <c r="AK50" s="110"/>
      <c r="AL50" s="111"/>
      <c r="AM50" s="111"/>
      <c r="AN50" s="111"/>
      <c r="AO50" s="112"/>
      <c r="AP50" s="216"/>
      <c r="AQ50" s="203"/>
      <c r="AR50" s="203"/>
      <c r="AS50" s="203"/>
      <c r="AT50" s="234"/>
      <c r="AU50" s="1"/>
      <c r="AV50" s="68">
        <v>2021</v>
      </c>
      <c r="AW50" s="69">
        <v>947.3674610564168</v>
      </c>
      <c r="AX50" s="69">
        <v>1217.7544763306353</v>
      </c>
      <c r="AY50" s="69">
        <v>1026.9464144499425</v>
      </c>
      <c r="AZ50" s="70">
        <v>167.77041942604853</v>
      </c>
      <c r="BA50" s="71">
        <v>493.37355734322762</v>
      </c>
      <c r="BB50" s="69">
        <v>1538.048</v>
      </c>
      <c r="BC50" s="69">
        <v>800.87514227714905</v>
      </c>
      <c r="BD50" s="70">
        <v>11.998799999999999</v>
      </c>
      <c r="BI50" s="1"/>
    </row>
    <row r="51" spans="1:61" ht="15.75" thickBot="1" x14ac:dyDescent="0.3">
      <c r="A51" s="18"/>
      <c r="B51" s="19"/>
      <c r="C51" s="20"/>
      <c r="D51" s="39"/>
      <c r="E51" s="20"/>
      <c r="F51" s="20"/>
      <c r="G51" s="20"/>
      <c r="H51" s="20"/>
      <c r="I51" s="20"/>
      <c r="J51" s="20"/>
      <c r="K51" s="20"/>
      <c r="L51" s="20"/>
      <c r="M51" s="20"/>
      <c r="N51" s="39"/>
      <c r="O51" s="20"/>
      <c r="P51" s="20"/>
      <c r="Q51" s="20"/>
      <c r="R51" s="39"/>
      <c r="S51" s="20"/>
      <c r="T51" s="20"/>
      <c r="U51" s="20"/>
      <c r="V51" s="20"/>
      <c r="W51" s="20"/>
      <c r="X51" s="20"/>
      <c r="Y51" s="20"/>
      <c r="Z51" s="20"/>
      <c r="AA51" s="39"/>
      <c r="AB51" s="20"/>
      <c r="AC51" s="20"/>
      <c r="AD51" s="20"/>
      <c r="AE51" s="20"/>
      <c r="AF51" s="20"/>
      <c r="AG51" s="20"/>
      <c r="AH51" s="1"/>
      <c r="AI51" s="1"/>
      <c r="AJ51" s="49"/>
      <c r="AK51" s="113"/>
      <c r="AL51" s="114"/>
      <c r="AM51" s="114"/>
      <c r="AN51" s="114"/>
      <c r="AO51" s="115"/>
      <c r="AP51" s="217"/>
      <c r="AQ51" s="213"/>
      <c r="AR51" s="213"/>
      <c r="AS51" s="213"/>
      <c r="AT51" s="235"/>
      <c r="AU51" s="1"/>
      <c r="AV51" s="84">
        <v>2022</v>
      </c>
      <c r="AW51" s="85">
        <v>288.39999999999998</v>
      </c>
      <c r="AX51" s="85">
        <v>0</v>
      </c>
      <c r="AY51" s="85">
        <v>34.799999999999997</v>
      </c>
      <c r="AZ51" s="86">
        <v>41.6</v>
      </c>
      <c r="BA51" s="87">
        <v>113.3</v>
      </c>
      <c r="BB51" s="85">
        <v>0</v>
      </c>
      <c r="BC51" s="85">
        <v>23.2</v>
      </c>
      <c r="BD51" s="86">
        <v>12</v>
      </c>
      <c r="BI51" s="1"/>
    </row>
    <row r="52" spans="1:61" ht="15.75" thickBot="1" x14ac:dyDescent="0.3">
      <c r="A52" s="1"/>
      <c r="B52" s="1"/>
      <c r="I52" s="12"/>
      <c r="J52" s="118"/>
      <c r="K52" s="118"/>
      <c r="L52" s="118"/>
      <c r="M52" s="118"/>
      <c r="N52" s="1"/>
      <c r="O52" s="1"/>
      <c r="P52" s="1"/>
      <c r="Q52" s="1"/>
      <c r="R52" s="1"/>
      <c r="AB52" s="1"/>
      <c r="AJ52" s="80" t="s">
        <v>59</v>
      </c>
      <c r="AK52" s="80" t="s">
        <v>48</v>
      </c>
      <c r="AL52" s="117">
        <f>SUM(AL11:AL51)</f>
        <v>2605.4946422057146</v>
      </c>
      <c r="AM52" s="159">
        <f>SUM(AM11:AM51)</f>
        <v>1831.3667293023225</v>
      </c>
      <c r="AN52" s="159">
        <f>SUM(AN11:AN51)</f>
        <v>1092.295817670238</v>
      </c>
      <c r="AO52" s="159">
        <f>SUM(AO11:AO51)</f>
        <v>1301.4117351710174</v>
      </c>
    </row>
    <row r="53" spans="1:61" x14ac:dyDescent="0.25">
      <c r="A53" s="1"/>
      <c r="B53" s="1"/>
      <c r="C53" s="1"/>
      <c r="D53" s="93"/>
      <c r="E53" s="94"/>
      <c r="F53" s="94"/>
      <c r="G53" s="94"/>
      <c r="H53" s="94"/>
      <c r="I53" s="12"/>
      <c r="J53" s="118"/>
      <c r="K53" s="118"/>
      <c r="L53" s="118"/>
      <c r="M53" s="118"/>
      <c r="N53" s="1"/>
      <c r="O53" s="1"/>
      <c r="P53" s="1"/>
      <c r="Q53" s="1"/>
      <c r="R53" s="1"/>
      <c r="AB53" s="1"/>
    </row>
    <row r="54" spans="1:61" x14ac:dyDescent="0.25">
      <c r="A54" s="92"/>
      <c r="B54" s="245" t="s">
        <v>50</v>
      </c>
      <c r="C54" s="245"/>
      <c r="D54" s="245"/>
    </row>
  </sheetData>
  <mergeCells count="75">
    <mergeCell ref="B54:D54"/>
    <mergeCell ref="AP42:AP46"/>
    <mergeCell ref="AQ42:AQ46"/>
    <mergeCell ref="AR42:AR46"/>
    <mergeCell ref="AS42:AS46"/>
    <mergeCell ref="AT42:AT46"/>
    <mergeCell ref="AP47:AP51"/>
    <mergeCell ref="AQ47:AQ51"/>
    <mergeCell ref="AR47:AR51"/>
    <mergeCell ref="AS47:AS51"/>
    <mergeCell ref="AT47:AT51"/>
    <mergeCell ref="AV36:BD36"/>
    <mergeCell ref="AV37:AZ37"/>
    <mergeCell ref="BA37:BD37"/>
    <mergeCell ref="AP39:AP41"/>
    <mergeCell ref="AQ39:AQ41"/>
    <mergeCell ref="AR39:AR41"/>
    <mergeCell ref="AS39:AS41"/>
    <mergeCell ref="AT39:AT41"/>
    <mergeCell ref="AP36:AP38"/>
    <mergeCell ref="AQ36:AQ38"/>
    <mergeCell ref="AR36:AR38"/>
    <mergeCell ref="AS36:AS38"/>
    <mergeCell ref="AT36:AT38"/>
    <mergeCell ref="AP33:AP35"/>
    <mergeCell ref="AQ33:AQ35"/>
    <mergeCell ref="AR33:AR35"/>
    <mergeCell ref="AS33:AS35"/>
    <mergeCell ref="AT33:AT35"/>
    <mergeCell ref="AP27:AP29"/>
    <mergeCell ref="AQ27:AQ29"/>
    <mergeCell ref="AR27:AR29"/>
    <mergeCell ref="AS27:AS29"/>
    <mergeCell ref="AT27:AT29"/>
    <mergeCell ref="AP30:AP32"/>
    <mergeCell ref="AQ30:AQ32"/>
    <mergeCell ref="AR30:AR32"/>
    <mergeCell ref="AS30:AS32"/>
    <mergeCell ref="AT30:AT32"/>
    <mergeCell ref="AP23:AP24"/>
    <mergeCell ref="AQ23:AQ24"/>
    <mergeCell ref="AR23:AR24"/>
    <mergeCell ref="AS23:AS24"/>
    <mergeCell ref="AT23:AT24"/>
    <mergeCell ref="AP25:AP26"/>
    <mergeCell ref="AQ25:AQ26"/>
    <mergeCell ref="AR25:AR26"/>
    <mergeCell ref="AS25:AS26"/>
    <mergeCell ref="AT25:AT26"/>
    <mergeCell ref="AE17:AF17"/>
    <mergeCell ref="AP20:AP22"/>
    <mergeCell ref="AQ20:AQ22"/>
    <mergeCell ref="AR20:AR22"/>
    <mergeCell ref="AS20:AS22"/>
    <mergeCell ref="AT20:AT22"/>
    <mergeCell ref="AP8:AP15"/>
    <mergeCell ref="AQ8:AQ15"/>
    <mergeCell ref="AR8:AR15"/>
    <mergeCell ref="AS8:AS15"/>
    <mergeCell ref="AT8:AT15"/>
    <mergeCell ref="AP16:AP19"/>
    <mergeCell ref="AQ16:AQ19"/>
    <mergeCell ref="AR16:AR19"/>
    <mergeCell ref="AS16:AS19"/>
    <mergeCell ref="AT16:AT19"/>
    <mergeCell ref="AV3:AZ3"/>
    <mergeCell ref="AJ4:AJ5"/>
    <mergeCell ref="AK4:AK5"/>
    <mergeCell ref="AP4:AP5"/>
    <mergeCell ref="AV4:AZ4"/>
    <mergeCell ref="AP6:AP7"/>
    <mergeCell ref="AQ6:AQ7"/>
    <mergeCell ref="AR6:AR7"/>
    <mergeCell ref="AS6:AS7"/>
    <mergeCell ref="AT6:AT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Forma de citar</vt:lpstr>
      <vt:lpstr>Cañon</vt:lpstr>
      <vt:lpstr>Danta</vt:lpstr>
      <vt:lpstr>Embarcadero</vt:lpstr>
      <vt:lpstr>Humedal Lacanja</vt:lpstr>
      <vt:lpstr>Ixcan</vt:lpstr>
      <vt:lpstr>Jose</vt:lpstr>
      <vt:lpstr>Lacanja</vt:lpstr>
      <vt:lpstr>Lagarto</vt:lpstr>
      <vt:lpstr>Manzanares</vt:lpstr>
      <vt:lpstr>Miranda</vt:lpstr>
      <vt:lpstr>Puerto rico</vt:lpstr>
      <vt:lpstr>San Pablo</vt:lpstr>
      <vt:lpstr>Tzendales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2025-07-11T23:02:02Z</dcterms:modified>
</cp:coreProperties>
</file>